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af3871b999ded9a4/"/>
    </mc:Choice>
  </mc:AlternateContent>
  <xr:revisionPtr revIDLastSave="717" documentId="8_{D49D18EF-EEA0-421B-9EC7-6153BF6687F2}" xr6:coauthVersionLast="45" xr6:coauthVersionMax="45" xr10:uidLastSave="{1540E0F4-4AEC-4D39-AA41-86A524DDF10F}"/>
  <bookViews>
    <workbookView xWindow="-98" yWindow="-98" windowWidth="22695" windowHeight="14595" xr2:uid="{00000000-000D-0000-FFFF-FFFF00000000}"/>
  </bookViews>
  <sheets>
    <sheet name="Excel Homework Challenege" sheetId="1" r:id="rId1"/>
    <sheet name="Pivot Table Category" sheetId="7" r:id="rId2"/>
    <sheet name="Pivot Table Sub Category" sheetId="9" r:id="rId3"/>
    <sheet name="Pivot Chart Line" sheetId="12" r:id="rId4"/>
  </sheets>
  <definedNames>
    <definedName name="_xlnm._FilterDatabase" localSheetId="0" hidden="1">'Excel Homework Challenege'!$S$1:$S$4115</definedName>
    <definedName name="goals">'Excel Homework Challenege'!$D:$D</definedName>
    <definedName name="pledge">'Excel Homework Challenege'!$E:$E</definedName>
  </definedNames>
  <calcPr calcId="191029"/>
  <pivotCaches>
    <pivotCache cacheId="14" r:id="rId5"/>
    <pivotCache cacheId="21" r:id="rId6"/>
    <pivotCache cacheId="36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3" i="1"/>
  <c r="S4" i="1"/>
  <c r="S5" i="1"/>
  <c r="P4111" i="1"/>
  <c r="P4103" i="1"/>
  <c r="P4102" i="1"/>
  <c r="P4100" i="1"/>
  <c r="P4099" i="1"/>
  <c r="P4089" i="1"/>
  <c r="P4082" i="1"/>
  <c r="P4080" i="1"/>
  <c r="P4078" i="1"/>
  <c r="P4073" i="1"/>
  <c r="P4063" i="1"/>
  <c r="P4056" i="1"/>
  <c r="P4053" i="1"/>
  <c r="P4045" i="1"/>
  <c r="P4033" i="1"/>
  <c r="P4031" i="1"/>
  <c r="P4028" i="1"/>
  <c r="P4025" i="1"/>
  <c r="P4016" i="1"/>
  <c r="P4014" i="1"/>
  <c r="P4008" i="1"/>
  <c r="P3999" i="1"/>
  <c r="P3995" i="1"/>
  <c r="P3991" i="1"/>
  <c r="P3977" i="1"/>
  <c r="P3965" i="1"/>
  <c r="P3958" i="1"/>
  <c r="P3956" i="1"/>
  <c r="P3955" i="1"/>
  <c r="P3953" i="1"/>
  <c r="P3950" i="1"/>
  <c r="P3946" i="1"/>
  <c r="P3944" i="1"/>
  <c r="P3938" i="1"/>
  <c r="P3933" i="1"/>
  <c r="P3932" i="1"/>
  <c r="P3923" i="1"/>
  <c r="P3918" i="1"/>
  <c r="P3914" i="1"/>
  <c r="P3905" i="1"/>
  <c r="P3894" i="1"/>
  <c r="P3888" i="1"/>
  <c r="P3887" i="1"/>
  <c r="P3886" i="1"/>
  <c r="P3885" i="1"/>
  <c r="P3884" i="1"/>
  <c r="P3881" i="1"/>
  <c r="P3877" i="1"/>
  <c r="P3876" i="1"/>
  <c r="P3875" i="1"/>
  <c r="P3874" i="1"/>
  <c r="P3865" i="1"/>
  <c r="P3807" i="1"/>
  <c r="P3806" i="1"/>
  <c r="P3804" i="1"/>
  <c r="P3798" i="1"/>
  <c r="P3793" i="1"/>
  <c r="P3792" i="1"/>
  <c r="P3746" i="1"/>
  <c r="P3745" i="1"/>
  <c r="P3743" i="1"/>
  <c r="P3735" i="1"/>
  <c r="P3645" i="1"/>
  <c r="P3643" i="1"/>
  <c r="P3641" i="1"/>
  <c r="P3638" i="1"/>
  <c r="P3631" i="1"/>
  <c r="P3630" i="1"/>
  <c r="P3208" i="1"/>
  <c r="P3206" i="1"/>
  <c r="P3202" i="1"/>
  <c r="P3196" i="1"/>
  <c r="P3192" i="1"/>
  <c r="P3147" i="1"/>
  <c r="P3145" i="1"/>
  <c r="P3140" i="1"/>
  <c r="P3129" i="1"/>
  <c r="P3127" i="1"/>
  <c r="P3126" i="1"/>
  <c r="P3116" i="1"/>
  <c r="P3084" i="1"/>
  <c r="P3063" i="1"/>
  <c r="P3059" i="1"/>
  <c r="P3058" i="1"/>
  <c r="P3057" i="1"/>
  <c r="P3056" i="1"/>
  <c r="P2962" i="1"/>
  <c r="P2961" i="1"/>
  <c r="P2960" i="1"/>
  <c r="P2956" i="1"/>
  <c r="P2952" i="1"/>
  <c r="P2950" i="1"/>
  <c r="P2947" i="1"/>
  <c r="P2945" i="1"/>
  <c r="P2943" i="1"/>
  <c r="P2916" i="1"/>
  <c r="P2912" i="1"/>
  <c r="P2901" i="1"/>
  <c r="P2896" i="1"/>
  <c r="P2890" i="1"/>
  <c r="P2883" i="1"/>
  <c r="P2878" i="1"/>
  <c r="P2874" i="1"/>
  <c r="P2867" i="1"/>
  <c r="P2860" i="1"/>
  <c r="P2855" i="1"/>
  <c r="P2853" i="1"/>
  <c r="P2849" i="1"/>
  <c r="P2848" i="1"/>
  <c r="P2845" i="1"/>
  <c r="P2844" i="1"/>
  <c r="P2782" i="1"/>
  <c r="P2774" i="1"/>
  <c r="P2773" i="1"/>
  <c r="P2767" i="1"/>
  <c r="P2762" i="1"/>
  <c r="P2756" i="1"/>
  <c r="P2753" i="1"/>
  <c r="P2752" i="1"/>
  <c r="P2745" i="1"/>
  <c r="P2701" i="1"/>
  <c r="P2696" i="1"/>
  <c r="P2691" i="1"/>
  <c r="P2689" i="1"/>
  <c r="P2688" i="1"/>
  <c r="P2644" i="1"/>
  <c r="P2596" i="1"/>
  <c r="P2595" i="1"/>
  <c r="P2592" i="1"/>
  <c r="P2586" i="1"/>
  <c r="P2584" i="1"/>
  <c r="P2580" i="1"/>
  <c r="P2579" i="1"/>
  <c r="P2578" i="1"/>
  <c r="P2577" i="1"/>
  <c r="P2576" i="1"/>
  <c r="P2575" i="1"/>
  <c r="P2574" i="1"/>
  <c r="P2568" i="1"/>
  <c r="P2566" i="1"/>
  <c r="P2565" i="1"/>
  <c r="P2563" i="1"/>
  <c r="P2522" i="1"/>
  <c r="P2520" i="1"/>
  <c r="P2518" i="1"/>
  <c r="P2515" i="1"/>
  <c r="P2514" i="1"/>
  <c r="P2513" i="1"/>
  <c r="P2510" i="1"/>
  <c r="P2509" i="1"/>
  <c r="P2507" i="1"/>
  <c r="P2506" i="1"/>
  <c r="P2505" i="1"/>
  <c r="P2441" i="1"/>
  <c r="P2439" i="1"/>
  <c r="P2435" i="1"/>
  <c r="P2433" i="1"/>
  <c r="P2430" i="1"/>
  <c r="P2429" i="1"/>
  <c r="P2428" i="1"/>
  <c r="P2421" i="1"/>
  <c r="P2419" i="1"/>
  <c r="P2414" i="1"/>
  <c r="P2412" i="1"/>
  <c r="P2406" i="1"/>
  <c r="P2402" i="1"/>
  <c r="P2401" i="1"/>
  <c r="P2400" i="1"/>
  <c r="P2399" i="1"/>
  <c r="P2397" i="1"/>
  <c r="P2394" i="1"/>
  <c r="P2392" i="1"/>
  <c r="P2388" i="1"/>
  <c r="P2381" i="1"/>
  <c r="P2380" i="1"/>
  <c r="P2379" i="1"/>
  <c r="P2377" i="1"/>
  <c r="P2375" i="1"/>
  <c r="P2373" i="1"/>
  <c r="P2371" i="1"/>
  <c r="P2367" i="1"/>
  <c r="P2366" i="1"/>
  <c r="P2365" i="1"/>
  <c r="P2363" i="1"/>
  <c r="P2360" i="1"/>
  <c r="P2359" i="1"/>
  <c r="P2358" i="1"/>
  <c r="P2355" i="1"/>
  <c r="P2354" i="1"/>
  <c r="P2352" i="1"/>
  <c r="P2351" i="1"/>
  <c r="P2347" i="1"/>
  <c r="P2344" i="1"/>
  <c r="P2343" i="1"/>
  <c r="P2151" i="1"/>
  <c r="P2143" i="1"/>
  <c r="P1999" i="1"/>
  <c r="P1998" i="1"/>
  <c r="P1996" i="1"/>
  <c r="P1995" i="1"/>
  <c r="P1984" i="1"/>
  <c r="P1880" i="1"/>
  <c r="P1879" i="1"/>
  <c r="P1878" i="1"/>
  <c r="P1871" i="1"/>
  <c r="P1867" i="1"/>
  <c r="P1863" i="1"/>
  <c r="P1820" i="1"/>
  <c r="P1817" i="1"/>
  <c r="P1815" i="1"/>
  <c r="P1768" i="1"/>
  <c r="P1742" i="1"/>
  <c r="P1735" i="1"/>
  <c r="P1734" i="1"/>
  <c r="P1733" i="1"/>
  <c r="P1732" i="1"/>
  <c r="P1731" i="1"/>
  <c r="P1723" i="1"/>
  <c r="P1714" i="1"/>
  <c r="P1710" i="1"/>
  <c r="P1708" i="1"/>
  <c r="P1707" i="1"/>
  <c r="P1704" i="1"/>
  <c r="P1700" i="1"/>
  <c r="P1698" i="1"/>
  <c r="P1684" i="1"/>
  <c r="P1601" i="1"/>
  <c r="P1599" i="1"/>
  <c r="P1594" i="1"/>
  <c r="P1591" i="1"/>
  <c r="P1590" i="1"/>
  <c r="P1588" i="1"/>
  <c r="P1586" i="1"/>
  <c r="P1582" i="1"/>
  <c r="P1571" i="1"/>
  <c r="P1564" i="1"/>
  <c r="P1557" i="1"/>
  <c r="P1556" i="1"/>
  <c r="P1555" i="1"/>
  <c r="P1553" i="1"/>
  <c r="P1549" i="1"/>
  <c r="P1546" i="1"/>
  <c r="P1499" i="1"/>
  <c r="P1498" i="1"/>
  <c r="P1497" i="1"/>
  <c r="P1495" i="1"/>
  <c r="P1491" i="1"/>
  <c r="P1489" i="1"/>
  <c r="P1486" i="1"/>
  <c r="P1462" i="1"/>
  <c r="P1461" i="1"/>
  <c r="P1460" i="1"/>
  <c r="P1459" i="1"/>
  <c r="P1455" i="1"/>
  <c r="P1454" i="1"/>
  <c r="P1452" i="1"/>
  <c r="P1451" i="1"/>
  <c r="P1450" i="1"/>
  <c r="P1448" i="1"/>
  <c r="P1447" i="1"/>
  <c r="P1446" i="1"/>
  <c r="P1445" i="1"/>
  <c r="P1444" i="1"/>
  <c r="P1442" i="1"/>
  <c r="P1434" i="1"/>
  <c r="P1431" i="1"/>
  <c r="P1428" i="1"/>
  <c r="P1427" i="1"/>
  <c r="P1418" i="1"/>
  <c r="P1411" i="1"/>
  <c r="P1342" i="1"/>
  <c r="P1335" i="1"/>
  <c r="P1334" i="1"/>
  <c r="P1318" i="1"/>
  <c r="P1241" i="1"/>
  <c r="P1239" i="1"/>
  <c r="P1238" i="1"/>
  <c r="P1236" i="1"/>
  <c r="P1233" i="1"/>
  <c r="P1232" i="1"/>
  <c r="P1229" i="1"/>
  <c r="P1180" i="1"/>
  <c r="P1179" i="1"/>
  <c r="P1178" i="1"/>
  <c r="P1174" i="1"/>
  <c r="P1166" i="1"/>
  <c r="P1165" i="1"/>
  <c r="P1163" i="1"/>
  <c r="P1161" i="1"/>
  <c r="P1158" i="1"/>
  <c r="P1153" i="1"/>
  <c r="P1149" i="1"/>
  <c r="P1146" i="1"/>
  <c r="P1144" i="1"/>
  <c r="P1143" i="1"/>
  <c r="P1142" i="1"/>
  <c r="P1136" i="1"/>
  <c r="P1133" i="1"/>
  <c r="P1127" i="1"/>
  <c r="P1124" i="1"/>
  <c r="P1122" i="1"/>
  <c r="P1109" i="1"/>
  <c r="P1089" i="1"/>
  <c r="P1086" i="1"/>
  <c r="P1073" i="1"/>
  <c r="P1065" i="1"/>
  <c r="P1063" i="1"/>
  <c r="P1061" i="1"/>
  <c r="P1060" i="1"/>
  <c r="P1059" i="1"/>
  <c r="P1058" i="1"/>
  <c r="P1057" i="1"/>
  <c r="P1056" i="1"/>
  <c r="P1054" i="1"/>
  <c r="P1053" i="1"/>
  <c r="P1052" i="1"/>
  <c r="P1051" i="1"/>
  <c r="P1048" i="1"/>
  <c r="P1043" i="1"/>
  <c r="P990" i="1"/>
  <c r="P949" i="1"/>
  <c r="P938" i="1"/>
  <c r="P931" i="1"/>
  <c r="P929" i="1"/>
  <c r="P928" i="1"/>
  <c r="P922" i="1"/>
  <c r="P918" i="1"/>
  <c r="P916" i="1"/>
  <c r="P913" i="1"/>
  <c r="P910" i="1"/>
  <c r="P909" i="1"/>
  <c r="P908" i="1"/>
  <c r="P903" i="1"/>
  <c r="P899" i="1"/>
  <c r="P889" i="1"/>
  <c r="P877" i="1"/>
  <c r="P772" i="1"/>
  <c r="P770" i="1"/>
  <c r="P768" i="1"/>
  <c r="P766" i="1"/>
  <c r="P764" i="1"/>
  <c r="P762" i="1"/>
  <c r="P712" i="1"/>
  <c r="P708" i="1"/>
  <c r="P698" i="1"/>
  <c r="P688" i="1"/>
  <c r="P668" i="1"/>
  <c r="P641" i="1"/>
  <c r="P639" i="1"/>
  <c r="P634" i="1"/>
  <c r="P630" i="1"/>
  <c r="P627" i="1"/>
  <c r="P626" i="1"/>
  <c r="P625" i="1"/>
  <c r="P621" i="1"/>
  <c r="P620" i="1"/>
  <c r="P618" i="1"/>
  <c r="P617" i="1"/>
  <c r="P616" i="1"/>
  <c r="P614" i="1"/>
  <c r="P613" i="1"/>
  <c r="P612" i="1"/>
  <c r="P609" i="1"/>
  <c r="P606" i="1"/>
  <c r="P604" i="1"/>
  <c r="P587" i="1"/>
  <c r="P584" i="1"/>
  <c r="P583" i="1"/>
  <c r="P578" i="1"/>
  <c r="P574" i="1"/>
  <c r="P569" i="1"/>
  <c r="P567" i="1"/>
  <c r="P566" i="1"/>
  <c r="P564" i="1"/>
  <c r="P560" i="1"/>
  <c r="P557" i="1"/>
  <c r="P554" i="1"/>
  <c r="P549" i="1"/>
  <c r="P544" i="1"/>
  <c r="P542" i="1"/>
  <c r="P520" i="1"/>
  <c r="P518" i="1"/>
  <c r="P512" i="1"/>
  <c r="P503" i="1"/>
  <c r="P498" i="1"/>
  <c r="P497" i="1"/>
  <c r="P495" i="1"/>
  <c r="P494" i="1"/>
  <c r="P493" i="1"/>
  <c r="P492" i="1"/>
  <c r="P490" i="1"/>
  <c r="P489" i="1"/>
  <c r="P480" i="1"/>
  <c r="P479" i="1"/>
  <c r="P477" i="1"/>
  <c r="P471" i="1"/>
  <c r="P470" i="1"/>
  <c r="P464" i="1"/>
  <c r="P463" i="1"/>
  <c r="P459" i="1"/>
  <c r="P453" i="1"/>
  <c r="P447" i="1"/>
  <c r="P443" i="1"/>
  <c r="P441" i="1"/>
  <c r="P439" i="1"/>
  <c r="P438" i="1"/>
  <c r="P437" i="1"/>
  <c r="P435" i="1"/>
  <c r="P431" i="1"/>
  <c r="P429" i="1"/>
  <c r="P240" i="1"/>
  <c r="P238" i="1"/>
  <c r="P237" i="1"/>
  <c r="P235" i="1"/>
  <c r="P233" i="1"/>
  <c r="P231" i="1"/>
  <c r="P230" i="1"/>
  <c r="P229" i="1"/>
  <c r="P227" i="1"/>
  <c r="P226" i="1"/>
  <c r="P225" i="1"/>
  <c r="P223" i="1"/>
  <c r="P211" i="1"/>
  <c r="P210" i="1"/>
  <c r="P208" i="1"/>
  <c r="P204" i="1"/>
  <c r="P201" i="1"/>
  <c r="P197" i="1"/>
  <c r="P195" i="1"/>
  <c r="P194" i="1"/>
  <c r="P190" i="1"/>
  <c r="P188" i="1"/>
  <c r="P184" i="1"/>
  <c r="P180" i="1"/>
  <c r="P178" i="1"/>
  <c r="P176" i="1"/>
  <c r="P175" i="1"/>
  <c r="P174" i="1"/>
  <c r="P173" i="1"/>
  <c r="P167" i="1"/>
  <c r="P165" i="1"/>
  <c r="P162" i="1"/>
  <c r="P161" i="1"/>
  <c r="P160" i="1"/>
  <c r="P157" i="1"/>
  <c r="P149" i="1"/>
  <c r="P145" i="1"/>
  <c r="P142" i="1"/>
  <c r="P139" i="1"/>
  <c r="P138" i="1"/>
  <c r="P136" i="1"/>
  <c r="P135" i="1"/>
  <c r="P133" i="1"/>
  <c r="P132" i="1"/>
  <c r="P131" i="1"/>
  <c r="P126" i="1"/>
  <c r="P124" i="1"/>
  <c r="P2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389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7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1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7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65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3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21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19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30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298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6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43" i="1"/>
  <c r="R2935" i="1"/>
  <c r="R2936" i="1"/>
  <c r="R2937" i="1"/>
  <c r="R2938" i="1"/>
  <c r="R2939" i="1"/>
  <c r="R2940" i="1"/>
  <c r="R2941" i="1"/>
  <c r="R2942" i="1"/>
  <c r="R2924" i="1"/>
  <c r="R2925" i="1"/>
  <c r="R2926" i="1"/>
  <c r="R2927" i="1"/>
  <c r="R2928" i="1"/>
  <c r="R2929" i="1"/>
  <c r="R2930" i="1"/>
  <c r="R2931" i="1"/>
  <c r="R2932" i="1"/>
  <c r="R2933" i="1"/>
  <c r="R2934" i="1"/>
  <c r="R292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78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4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2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0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68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6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0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56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2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0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46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4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0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34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2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0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28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2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0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18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6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2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08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0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198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4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2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0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88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6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2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74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68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4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0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58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6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4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0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48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63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06" i="1"/>
  <c r="Q4115" i="1"/>
  <c r="Q4114" i="1"/>
  <c r="Q4113" i="1"/>
  <c r="Q4112" i="1"/>
  <c r="Q4111" i="1"/>
  <c r="Q4110" i="1"/>
  <c r="Q4109" i="1"/>
  <c r="Q4108" i="1"/>
  <c r="Q4107" i="1"/>
  <c r="Q4106" i="1"/>
  <c r="Q4105" i="1"/>
  <c r="Q4104" i="1"/>
  <c r="Q4103" i="1"/>
  <c r="Q4102" i="1"/>
  <c r="Q4101" i="1"/>
  <c r="Q4100" i="1"/>
  <c r="Q4099" i="1"/>
  <c r="Q4098" i="1"/>
  <c r="Q4097" i="1"/>
  <c r="Q4096" i="1"/>
  <c r="Q4095" i="1"/>
  <c r="Q4094" i="1"/>
  <c r="Q4093" i="1"/>
  <c r="Q4092" i="1"/>
  <c r="Q4091" i="1"/>
  <c r="Q4090" i="1"/>
  <c r="Q4089" i="1"/>
  <c r="Q4088" i="1"/>
  <c r="Q4087" i="1"/>
  <c r="Q4086" i="1"/>
  <c r="Q4085" i="1"/>
  <c r="Q4084" i="1"/>
  <c r="Q4083" i="1"/>
  <c r="Q4082" i="1"/>
  <c r="Q4081" i="1"/>
  <c r="Q4080" i="1"/>
  <c r="Q4079" i="1"/>
  <c r="Q4078" i="1"/>
  <c r="Q4077" i="1"/>
  <c r="Q4076" i="1"/>
  <c r="Q4075" i="1"/>
  <c r="Q4074" i="1"/>
  <c r="Q4073" i="1"/>
  <c r="Q4072" i="1"/>
  <c r="Q4071" i="1"/>
  <c r="Q4070" i="1"/>
  <c r="Q4069" i="1"/>
  <c r="Q4068" i="1"/>
  <c r="Q4067" i="1"/>
  <c r="Q4066" i="1"/>
  <c r="Q4065" i="1"/>
  <c r="Q4064" i="1"/>
  <c r="Q4063" i="1"/>
  <c r="Q4062" i="1"/>
  <c r="Q4061" i="1"/>
  <c r="Q4060" i="1"/>
  <c r="Q4059" i="1"/>
  <c r="Q4058" i="1"/>
  <c r="Q4057" i="1"/>
  <c r="Q4056" i="1"/>
  <c r="Q4055" i="1"/>
  <c r="Q4054" i="1"/>
  <c r="Q4053" i="1"/>
  <c r="Q4052" i="1"/>
  <c r="Q4051" i="1"/>
  <c r="Q4050" i="1"/>
  <c r="Q4049" i="1"/>
  <c r="Q4048" i="1"/>
  <c r="Q4047" i="1"/>
  <c r="Q4046" i="1"/>
  <c r="Q4045" i="1"/>
  <c r="Q4044" i="1"/>
  <c r="Q4043" i="1"/>
  <c r="Q4042" i="1"/>
  <c r="Q4041" i="1"/>
  <c r="Q4040" i="1"/>
  <c r="Q4039" i="1"/>
  <c r="Q4038" i="1"/>
  <c r="Q4037" i="1"/>
  <c r="Q4036" i="1"/>
  <c r="Q4035" i="1"/>
  <c r="Q4034" i="1"/>
  <c r="Q4033" i="1"/>
  <c r="Q4032" i="1"/>
  <c r="Q4031" i="1"/>
  <c r="Q4030" i="1"/>
  <c r="Q4029" i="1"/>
  <c r="Q4028" i="1"/>
  <c r="Q4027" i="1"/>
  <c r="Q4026" i="1"/>
  <c r="Q4025" i="1"/>
  <c r="Q4024" i="1"/>
  <c r="Q4023" i="1"/>
  <c r="Q4022" i="1"/>
  <c r="Q4021" i="1"/>
  <c r="Q4020" i="1"/>
  <c r="Q4019" i="1"/>
  <c r="Q4018" i="1"/>
  <c r="Q4017" i="1"/>
  <c r="Q4016" i="1"/>
  <c r="Q4015" i="1"/>
  <c r="Q4014" i="1"/>
  <c r="Q4013" i="1"/>
  <c r="Q4012" i="1"/>
  <c r="Q4011" i="1"/>
  <c r="Q4010" i="1"/>
  <c r="Q4009" i="1"/>
  <c r="Q4008" i="1"/>
  <c r="Q4007" i="1"/>
  <c r="Q4006" i="1"/>
  <c r="Q4005" i="1"/>
  <c r="Q4004" i="1"/>
  <c r="Q4003" i="1"/>
  <c r="Q4002" i="1"/>
  <c r="Q4001" i="1"/>
  <c r="Q4000" i="1"/>
  <c r="Q3999" i="1"/>
  <c r="Q3998" i="1"/>
  <c r="Q3997" i="1"/>
  <c r="Q3996" i="1"/>
  <c r="Q3995" i="1"/>
  <c r="Q3994" i="1"/>
  <c r="Q3993" i="1"/>
  <c r="Q3992" i="1"/>
  <c r="Q3991" i="1"/>
  <c r="Q3990" i="1"/>
  <c r="Q3989" i="1"/>
  <c r="Q3988" i="1"/>
  <c r="Q3987" i="1"/>
  <c r="Q3986" i="1"/>
  <c r="Q3985" i="1"/>
  <c r="Q3984" i="1"/>
  <c r="Q3983" i="1"/>
  <c r="Q3982" i="1"/>
  <c r="Q3981" i="1"/>
  <c r="Q3980" i="1"/>
  <c r="Q3979" i="1"/>
  <c r="Q3978" i="1"/>
  <c r="Q3977" i="1"/>
  <c r="Q3976" i="1"/>
  <c r="Q3975" i="1"/>
  <c r="Q3974" i="1"/>
  <c r="Q3973" i="1"/>
  <c r="Q3972" i="1"/>
  <c r="Q3971" i="1"/>
  <c r="Q3970" i="1"/>
  <c r="Q3969" i="1"/>
  <c r="Q3968" i="1"/>
  <c r="Q3967" i="1"/>
  <c r="Q3966" i="1"/>
  <c r="Q3965" i="1"/>
  <c r="Q3964" i="1"/>
  <c r="Q3963" i="1"/>
  <c r="Q3962" i="1"/>
  <c r="Q3961" i="1"/>
  <c r="Q3960" i="1"/>
  <c r="Q3959" i="1"/>
  <c r="Q3958" i="1"/>
  <c r="Q3957" i="1"/>
  <c r="Q3956" i="1"/>
  <c r="Q3955" i="1"/>
  <c r="Q3954" i="1"/>
  <c r="Q3953" i="1"/>
  <c r="Q3952" i="1"/>
  <c r="Q3951" i="1"/>
  <c r="Q3950" i="1"/>
  <c r="Q3949" i="1"/>
  <c r="Q3948" i="1"/>
  <c r="Q3947" i="1"/>
  <c r="Q3946" i="1"/>
  <c r="Q3945" i="1"/>
  <c r="Q3944" i="1"/>
  <c r="Q3943" i="1"/>
  <c r="Q3942" i="1"/>
  <c r="Q3941" i="1"/>
  <c r="Q3940" i="1"/>
  <c r="Q3939" i="1"/>
  <c r="Q3938" i="1"/>
  <c r="Q3937" i="1"/>
  <c r="Q3936" i="1"/>
  <c r="Q3935" i="1"/>
  <c r="Q3934" i="1"/>
  <c r="Q3933" i="1"/>
  <c r="Q3932" i="1"/>
  <c r="Q3931" i="1"/>
  <c r="Q3930" i="1"/>
  <c r="Q3929" i="1"/>
  <c r="Q3928" i="1"/>
  <c r="Q3927" i="1"/>
  <c r="Q3926" i="1"/>
  <c r="Q3925" i="1"/>
  <c r="Q3924" i="1"/>
  <c r="Q3923" i="1"/>
  <c r="Q3922" i="1"/>
  <c r="Q3921" i="1"/>
  <c r="Q3920" i="1"/>
  <c r="Q3919" i="1"/>
  <c r="Q3918" i="1"/>
  <c r="Q3917" i="1"/>
  <c r="Q3916" i="1"/>
  <c r="Q3915" i="1"/>
  <c r="Q3914" i="1"/>
  <c r="Q3913" i="1"/>
  <c r="Q3912" i="1"/>
  <c r="Q3911" i="1"/>
  <c r="Q3910" i="1"/>
  <c r="Q3909" i="1"/>
  <c r="Q3908" i="1"/>
  <c r="Q3907" i="1"/>
  <c r="Q3906" i="1"/>
  <c r="Q3905" i="1"/>
  <c r="Q3904" i="1"/>
  <c r="Q3903" i="1"/>
  <c r="Q3902" i="1"/>
  <c r="Q3901" i="1"/>
  <c r="Q3900" i="1"/>
  <c r="Q3899" i="1"/>
  <c r="Q3898" i="1"/>
  <c r="Q3897" i="1"/>
  <c r="Q3896" i="1"/>
  <c r="Q3895" i="1"/>
  <c r="Q3894" i="1"/>
  <c r="Q3893" i="1"/>
  <c r="Q3892" i="1"/>
  <c r="Q3891" i="1"/>
  <c r="Q3890" i="1"/>
  <c r="Q3889" i="1"/>
  <c r="Q3888" i="1"/>
  <c r="Q3887" i="1"/>
  <c r="Q3886" i="1"/>
  <c r="Q3885" i="1"/>
  <c r="Q3884" i="1"/>
  <c r="Q3883" i="1"/>
  <c r="Q3882" i="1"/>
  <c r="Q3881" i="1"/>
  <c r="Q3880" i="1"/>
  <c r="Q3879" i="1"/>
  <c r="Q3878" i="1"/>
  <c r="Q3877" i="1"/>
  <c r="Q3876" i="1"/>
  <c r="Q3875" i="1"/>
  <c r="Q3874" i="1"/>
  <c r="Q3873" i="1"/>
  <c r="Q3872" i="1"/>
  <c r="Q3871" i="1"/>
  <c r="Q3870" i="1"/>
  <c r="Q3869" i="1"/>
  <c r="Q3868" i="1"/>
  <c r="Q3867" i="1"/>
  <c r="Q3866" i="1"/>
  <c r="Q3865" i="1"/>
  <c r="Q3864" i="1"/>
  <c r="Q3863" i="1"/>
  <c r="Q3862" i="1"/>
  <c r="Q3861" i="1"/>
  <c r="Q3860" i="1"/>
  <c r="Q3859" i="1"/>
  <c r="Q3858" i="1"/>
  <c r="Q3857" i="1"/>
  <c r="Q3856" i="1"/>
  <c r="Q3855" i="1"/>
  <c r="Q3854" i="1"/>
  <c r="Q3853" i="1"/>
  <c r="Q3852" i="1"/>
  <c r="Q3851" i="1"/>
  <c r="Q3850" i="1"/>
  <c r="Q3849" i="1"/>
  <c r="Q3848" i="1"/>
  <c r="Q3847" i="1"/>
  <c r="Q3846" i="1"/>
  <c r="Q3845" i="1"/>
  <c r="Q3844" i="1"/>
  <c r="Q3843" i="1"/>
  <c r="Q3842" i="1"/>
  <c r="Q3841" i="1"/>
  <c r="Q3840" i="1"/>
  <c r="Q3839" i="1"/>
  <c r="Q3838" i="1"/>
  <c r="Q3837" i="1"/>
  <c r="Q3836" i="1"/>
  <c r="Q3835" i="1"/>
  <c r="Q3834" i="1"/>
  <c r="Q3833" i="1"/>
  <c r="Q3832" i="1"/>
  <c r="Q3831" i="1"/>
  <c r="Q3830" i="1"/>
  <c r="Q3829" i="1"/>
  <c r="Q3828" i="1"/>
  <c r="Q3827" i="1"/>
  <c r="Q3826" i="1"/>
  <c r="Q3825" i="1"/>
  <c r="Q3824" i="1"/>
  <c r="Q3823" i="1"/>
  <c r="Q3822" i="1"/>
  <c r="Q3821" i="1"/>
  <c r="Q3820" i="1"/>
  <c r="Q3819" i="1"/>
  <c r="Q3818" i="1"/>
  <c r="Q3817" i="1"/>
  <c r="Q3816" i="1"/>
  <c r="Q3815" i="1"/>
  <c r="Q3814" i="1"/>
  <c r="Q3813" i="1"/>
  <c r="Q3812" i="1"/>
  <c r="Q3811" i="1"/>
  <c r="Q3810" i="1"/>
  <c r="Q3809" i="1"/>
  <c r="Q3808" i="1"/>
  <c r="Q3807" i="1"/>
  <c r="Q3806" i="1"/>
  <c r="Q3805" i="1"/>
  <c r="Q3804" i="1"/>
  <c r="Q3803" i="1"/>
  <c r="Q3802" i="1"/>
  <c r="Q3801" i="1"/>
  <c r="Q3800" i="1"/>
  <c r="Q3799" i="1"/>
  <c r="Q3798" i="1"/>
  <c r="Q3797" i="1"/>
  <c r="Q3796" i="1"/>
  <c r="Q3795" i="1"/>
  <c r="Q3794" i="1"/>
  <c r="Q3793" i="1"/>
  <c r="Q3792" i="1"/>
  <c r="Q3791" i="1"/>
  <c r="Q3790" i="1"/>
  <c r="Q3789" i="1"/>
  <c r="Q3788" i="1"/>
  <c r="Q3787" i="1"/>
  <c r="Q3786" i="1"/>
  <c r="Q3785" i="1"/>
  <c r="Q3784" i="1"/>
  <c r="Q3783" i="1"/>
  <c r="Q3782" i="1"/>
  <c r="Q3781" i="1"/>
  <c r="Q3780" i="1"/>
  <c r="Q3779" i="1"/>
  <c r="Q3778" i="1"/>
  <c r="Q3777" i="1"/>
  <c r="Q3776" i="1"/>
  <c r="Q3775" i="1"/>
  <c r="Q3774" i="1"/>
  <c r="Q3773" i="1"/>
  <c r="Q3772" i="1"/>
  <c r="Q3771" i="1"/>
  <c r="Q3770" i="1"/>
  <c r="Q3769" i="1"/>
  <c r="Q3768" i="1"/>
  <c r="Q3767" i="1"/>
  <c r="Q3766" i="1"/>
  <c r="Q3765" i="1"/>
  <c r="Q3764" i="1"/>
  <c r="Q3763" i="1"/>
  <c r="Q3762" i="1"/>
  <c r="Q3761" i="1"/>
  <c r="Q3760" i="1"/>
  <c r="Q3759" i="1"/>
  <c r="Q3758" i="1"/>
  <c r="Q3757" i="1"/>
  <c r="Q3756" i="1"/>
  <c r="Q3755" i="1"/>
  <c r="Q3754" i="1"/>
  <c r="Q3753" i="1"/>
  <c r="Q3752" i="1"/>
  <c r="Q3751" i="1"/>
  <c r="Q3750" i="1"/>
  <c r="Q3749" i="1"/>
  <c r="Q3748" i="1"/>
  <c r="Q3747" i="1"/>
  <c r="Q3746" i="1"/>
  <c r="Q3745" i="1"/>
  <c r="Q3744" i="1"/>
  <c r="Q3743" i="1"/>
  <c r="Q3742" i="1"/>
  <c r="Q3741" i="1"/>
  <c r="Q3740" i="1"/>
  <c r="Q3739" i="1"/>
  <c r="Q3738" i="1"/>
  <c r="Q3737" i="1"/>
  <c r="Q3736" i="1"/>
  <c r="Q3735" i="1"/>
  <c r="Q3734" i="1"/>
  <c r="Q3733" i="1"/>
  <c r="Q3732" i="1"/>
  <c r="Q3731" i="1"/>
  <c r="Q3730" i="1"/>
  <c r="Q3729" i="1"/>
  <c r="Q3728" i="1"/>
  <c r="Q3727" i="1"/>
  <c r="Q3726" i="1"/>
  <c r="Q3725" i="1"/>
  <c r="Q3724" i="1"/>
  <c r="Q3723" i="1"/>
  <c r="Q3722" i="1"/>
  <c r="Q3721" i="1"/>
  <c r="Q3720" i="1"/>
  <c r="Q3719" i="1"/>
  <c r="Q3718" i="1"/>
  <c r="Q3717" i="1"/>
  <c r="Q3716" i="1"/>
  <c r="Q3715" i="1"/>
  <c r="Q3714" i="1"/>
  <c r="Q3713" i="1"/>
  <c r="Q3712" i="1"/>
  <c r="Q3711" i="1"/>
  <c r="Q3710" i="1"/>
  <c r="Q3709" i="1"/>
  <c r="Q3708" i="1"/>
  <c r="Q3707" i="1"/>
  <c r="Q3706" i="1"/>
  <c r="Q3705" i="1"/>
  <c r="Q3704" i="1"/>
  <c r="Q3703" i="1"/>
  <c r="Q3702" i="1"/>
  <c r="Q3701" i="1"/>
  <c r="Q3700" i="1"/>
  <c r="Q3699" i="1"/>
  <c r="Q3698" i="1"/>
  <c r="Q3697" i="1"/>
  <c r="Q3696" i="1"/>
  <c r="Q3695" i="1"/>
  <c r="Q3694" i="1"/>
  <c r="Q3693" i="1"/>
  <c r="Q3692" i="1"/>
  <c r="Q3691" i="1"/>
  <c r="Q3690" i="1"/>
  <c r="Q3689" i="1"/>
  <c r="Q3688" i="1"/>
  <c r="Q3687" i="1"/>
  <c r="Q3686" i="1"/>
  <c r="Q3685" i="1"/>
  <c r="Q3684" i="1"/>
  <c r="Q3683" i="1"/>
  <c r="Q3682" i="1"/>
  <c r="Q3681" i="1"/>
  <c r="Q3680" i="1"/>
  <c r="Q3679" i="1"/>
  <c r="Q3678" i="1"/>
  <c r="Q3677" i="1"/>
  <c r="Q3676" i="1"/>
  <c r="Q3675" i="1"/>
  <c r="Q3674" i="1"/>
  <c r="Q3673" i="1"/>
  <c r="Q3672" i="1"/>
  <c r="Q3671" i="1"/>
  <c r="Q3670" i="1"/>
  <c r="Q3669" i="1"/>
  <c r="Q3668" i="1"/>
  <c r="Q3667" i="1"/>
  <c r="Q3666" i="1"/>
  <c r="Q3665" i="1"/>
  <c r="Q3664" i="1"/>
  <c r="Q3663" i="1"/>
  <c r="Q3662" i="1"/>
  <c r="Q3661" i="1"/>
  <c r="Q3660" i="1"/>
  <c r="Q3659" i="1"/>
  <c r="Q3658" i="1"/>
  <c r="Q3657" i="1"/>
  <c r="Q3656" i="1"/>
  <c r="Q3655" i="1"/>
  <c r="Q3654" i="1"/>
  <c r="Q3653" i="1"/>
  <c r="Q3652" i="1"/>
  <c r="Q3651" i="1"/>
  <c r="Q3650" i="1"/>
  <c r="Q3649" i="1"/>
  <c r="Q3648" i="1"/>
  <c r="Q3647" i="1"/>
  <c r="Q3646" i="1"/>
  <c r="Q3645" i="1"/>
  <c r="Q3644" i="1"/>
  <c r="Q3643" i="1"/>
  <c r="Q3642" i="1"/>
  <c r="Q3641" i="1"/>
  <c r="Q3640" i="1"/>
  <c r="Q3639" i="1"/>
  <c r="Q3638" i="1"/>
  <c r="Q3637" i="1"/>
  <c r="Q3636" i="1"/>
  <c r="Q3635" i="1"/>
  <c r="Q3634" i="1"/>
  <c r="Q3633" i="1"/>
  <c r="Q3632" i="1"/>
  <c r="Q3631" i="1"/>
  <c r="Q3630" i="1"/>
  <c r="Q3629" i="1"/>
  <c r="Q3628" i="1"/>
  <c r="Q3627" i="1"/>
  <c r="Q3626" i="1"/>
  <c r="Q3625" i="1"/>
  <c r="Q3624" i="1"/>
  <c r="Q3623" i="1"/>
  <c r="Q3622" i="1"/>
  <c r="Q3621" i="1"/>
  <c r="Q3620" i="1"/>
  <c r="Q3619" i="1"/>
  <c r="Q3618" i="1"/>
  <c r="Q3617" i="1"/>
  <c r="Q3616" i="1"/>
  <c r="Q3615" i="1"/>
  <c r="Q3614" i="1"/>
  <c r="Q3613" i="1"/>
  <c r="Q3612" i="1"/>
  <c r="Q3611" i="1"/>
  <c r="Q3610" i="1"/>
  <c r="Q3609" i="1"/>
  <c r="Q3608" i="1"/>
  <c r="Q3607" i="1"/>
  <c r="Q3606" i="1"/>
  <c r="Q3605" i="1"/>
  <c r="Q3604" i="1"/>
  <c r="Q3603" i="1"/>
  <c r="Q3602" i="1"/>
  <c r="Q3601" i="1"/>
  <c r="Q3600" i="1"/>
  <c r="Q3599" i="1"/>
  <c r="Q3598" i="1"/>
  <c r="Q3597" i="1"/>
  <c r="Q3596" i="1"/>
  <c r="Q3595" i="1"/>
  <c r="Q3594" i="1"/>
  <c r="Q3593" i="1"/>
  <c r="Q3592" i="1"/>
  <c r="Q3591" i="1"/>
  <c r="Q3590" i="1"/>
  <c r="Q3589" i="1"/>
  <c r="Q3588" i="1"/>
  <c r="Q3587" i="1"/>
  <c r="Q3586" i="1"/>
  <c r="Q3585" i="1"/>
  <c r="Q3584" i="1"/>
  <c r="Q3583" i="1"/>
  <c r="Q3582" i="1"/>
  <c r="Q3581" i="1"/>
  <c r="Q3580" i="1"/>
  <c r="Q3579" i="1"/>
  <c r="Q3578" i="1"/>
  <c r="Q3577" i="1"/>
  <c r="Q3576" i="1"/>
  <c r="Q3575" i="1"/>
  <c r="Q3574" i="1"/>
  <c r="Q3573" i="1"/>
  <c r="Q3572" i="1"/>
  <c r="Q3571" i="1"/>
  <c r="Q3570" i="1"/>
  <c r="Q3569" i="1"/>
  <c r="Q3568" i="1"/>
  <c r="Q3567" i="1"/>
  <c r="Q3566" i="1"/>
  <c r="Q3565" i="1"/>
  <c r="Q3564" i="1"/>
  <c r="Q3563" i="1"/>
  <c r="Q3562" i="1"/>
  <c r="Q3561" i="1"/>
  <c r="Q3560" i="1"/>
  <c r="Q3559" i="1"/>
  <c r="Q3558" i="1"/>
  <c r="Q3557" i="1"/>
  <c r="Q3556" i="1"/>
  <c r="Q3555" i="1"/>
  <c r="Q3554" i="1"/>
  <c r="Q3553" i="1"/>
  <c r="Q3552" i="1"/>
  <c r="Q3551" i="1"/>
  <c r="Q3550" i="1"/>
  <c r="Q3549" i="1"/>
  <c r="Q3548" i="1"/>
  <c r="Q3547" i="1"/>
  <c r="Q3546" i="1"/>
  <c r="Q3545" i="1"/>
  <c r="Q3544" i="1"/>
  <c r="Q3543" i="1"/>
  <c r="Q3542" i="1"/>
  <c r="Q3541" i="1"/>
  <c r="Q3540" i="1"/>
  <c r="Q3539" i="1"/>
  <c r="Q3538" i="1"/>
  <c r="Q3537" i="1"/>
  <c r="Q3536" i="1"/>
  <c r="Q3535" i="1"/>
  <c r="Q3534" i="1"/>
  <c r="Q3533" i="1"/>
  <c r="Q3532" i="1"/>
  <c r="Q3531" i="1"/>
  <c r="Q3530" i="1"/>
  <c r="Q3529" i="1"/>
  <c r="Q3528" i="1"/>
  <c r="Q3527" i="1"/>
  <c r="Q3526" i="1"/>
  <c r="Q3525" i="1"/>
  <c r="Q3524" i="1"/>
  <c r="Q3523" i="1"/>
  <c r="Q3522" i="1"/>
  <c r="Q3521" i="1"/>
  <c r="Q3520" i="1"/>
  <c r="Q3519" i="1"/>
  <c r="Q3518" i="1"/>
  <c r="Q3517" i="1"/>
  <c r="Q3516" i="1"/>
  <c r="Q3515" i="1"/>
  <c r="Q3514" i="1"/>
  <c r="Q3513" i="1"/>
  <c r="Q3512" i="1"/>
  <c r="Q3511" i="1"/>
  <c r="Q3510" i="1"/>
  <c r="Q3509" i="1"/>
  <c r="Q3508" i="1"/>
  <c r="Q3507" i="1"/>
  <c r="Q3506" i="1"/>
  <c r="Q3505" i="1"/>
  <c r="Q3504" i="1"/>
  <c r="Q3503" i="1"/>
  <c r="Q3502" i="1"/>
  <c r="Q3501" i="1"/>
  <c r="Q3500" i="1"/>
  <c r="Q3499" i="1"/>
  <c r="Q3498" i="1"/>
  <c r="Q3497" i="1"/>
  <c r="Q3496" i="1"/>
  <c r="Q3495" i="1"/>
  <c r="Q3494" i="1"/>
  <c r="Q3493" i="1"/>
  <c r="Q3492" i="1"/>
  <c r="Q3491" i="1"/>
  <c r="Q3490" i="1"/>
  <c r="Q3489" i="1"/>
  <c r="Q3488" i="1"/>
  <c r="Q3487" i="1"/>
  <c r="Q3486" i="1"/>
  <c r="Q3485" i="1"/>
  <c r="Q3484" i="1"/>
  <c r="Q3483" i="1"/>
  <c r="Q3482" i="1"/>
  <c r="Q3481" i="1"/>
  <c r="Q3480" i="1"/>
  <c r="Q3479" i="1"/>
  <c r="Q3478" i="1"/>
  <c r="Q3477" i="1"/>
  <c r="Q3476" i="1"/>
  <c r="Q3475" i="1"/>
  <c r="Q3474" i="1"/>
  <c r="Q3473" i="1"/>
  <c r="Q3472" i="1"/>
  <c r="Q3471" i="1"/>
  <c r="Q3470" i="1"/>
  <c r="Q3469" i="1"/>
  <c r="Q3468" i="1"/>
  <c r="Q3467" i="1"/>
  <c r="Q3466" i="1"/>
  <c r="Q3465" i="1"/>
  <c r="Q3464" i="1"/>
  <c r="Q3463" i="1"/>
  <c r="Q3462" i="1"/>
  <c r="Q3461" i="1"/>
  <c r="Q3460" i="1"/>
  <c r="Q3459" i="1"/>
  <c r="Q3458" i="1"/>
  <c r="Q3457" i="1"/>
  <c r="Q3456" i="1"/>
  <c r="Q3455" i="1"/>
  <c r="Q3454" i="1"/>
  <c r="Q3453" i="1"/>
  <c r="Q3452" i="1"/>
  <c r="Q3451" i="1"/>
  <c r="Q3450" i="1"/>
  <c r="Q3449" i="1"/>
  <c r="Q3448" i="1"/>
  <c r="Q3447" i="1"/>
  <c r="Q3446" i="1"/>
  <c r="Q3445" i="1"/>
  <c r="Q3444" i="1"/>
  <c r="Q3443" i="1"/>
  <c r="Q3442" i="1"/>
  <c r="Q3441" i="1"/>
  <c r="Q3440" i="1"/>
  <c r="Q3439" i="1"/>
  <c r="Q3438" i="1"/>
  <c r="Q3437" i="1"/>
  <c r="Q3436" i="1"/>
  <c r="Q3435" i="1"/>
  <c r="Q3434" i="1"/>
  <c r="Q3433" i="1"/>
  <c r="Q3432" i="1"/>
  <c r="Q3431" i="1"/>
  <c r="Q3430" i="1"/>
  <c r="Q3429" i="1"/>
  <c r="Q3428" i="1"/>
  <c r="Q3427" i="1"/>
  <c r="Q3426" i="1"/>
  <c r="Q3425" i="1"/>
  <c r="Q3424" i="1"/>
  <c r="Q3423" i="1"/>
  <c r="Q3422" i="1"/>
  <c r="Q3421" i="1"/>
  <c r="Q3420" i="1"/>
  <c r="Q3419" i="1"/>
  <c r="Q3418" i="1"/>
  <c r="Q3417" i="1"/>
  <c r="Q3416" i="1"/>
  <c r="Q3415" i="1"/>
  <c r="Q3414" i="1"/>
  <c r="Q3413" i="1"/>
  <c r="Q3412" i="1"/>
  <c r="Q3411" i="1"/>
  <c r="Q3410" i="1"/>
  <c r="Q3409" i="1"/>
  <c r="Q3408" i="1"/>
  <c r="Q3407" i="1"/>
  <c r="Q3406" i="1"/>
  <c r="Q3405" i="1"/>
  <c r="Q3404" i="1"/>
  <c r="Q3403" i="1"/>
  <c r="Q3402" i="1"/>
  <c r="Q3401" i="1"/>
  <c r="Q3400" i="1"/>
  <c r="Q3399" i="1"/>
  <c r="Q3398" i="1"/>
  <c r="Q3397" i="1"/>
  <c r="Q3396" i="1"/>
  <c r="Q3395" i="1"/>
  <c r="Q3394" i="1"/>
  <c r="Q3393" i="1"/>
  <c r="Q3392" i="1"/>
  <c r="Q3391" i="1"/>
  <c r="Q3390" i="1"/>
  <c r="Q3389" i="1"/>
  <c r="Q3388" i="1"/>
  <c r="Q3387" i="1"/>
  <c r="Q3386" i="1"/>
  <c r="Q3385" i="1"/>
  <c r="Q3384" i="1"/>
  <c r="Q3383" i="1"/>
  <c r="Q3382" i="1"/>
  <c r="Q3381" i="1"/>
  <c r="Q3380" i="1"/>
  <c r="Q3379" i="1"/>
  <c r="Q3378" i="1"/>
  <c r="Q3377" i="1"/>
  <c r="Q3376" i="1"/>
  <c r="Q3375" i="1"/>
  <c r="Q3374" i="1"/>
  <c r="Q3373" i="1"/>
  <c r="Q3372" i="1"/>
  <c r="Q3371" i="1"/>
  <c r="Q3370" i="1"/>
  <c r="Q3369" i="1"/>
  <c r="Q3368" i="1"/>
  <c r="Q3367" i="1"/>
  <c r="Q3366" i="1"/>
  <c r="Q3365" i="1"/>
  <c r="Q3364" i="1"/>
  <c r="Q3363" i="1"/>
  <c r="Q3362" i="1"/>
  <c r="Q3361" i="1"/>
  <c r="Q3360" i="1"/>
  <c r="Q3359" i="1"/>
  <c r="Q3358" i="1"/>
  <c r="Q3357" i="1"/>
  <c r="Q3356" i="1"/>
  <c r="Q3355" i="1"/>
  <c r="Q3354" i="1"/>
  <c r="Q3353" i="1"/>
  <c r="Q3352" i="1"/>
  <c r="Q3351" i="1"/>
  <c r="Q3350" i="1"/>
  <c r="Q3349" i="1"/>
  <c r="Q3348" i="1"/>
  <c r="Q3347" i="1"/>
  <c r="Q3346" i="1"/>
  <c r="Q3345" i="1"/>
  <c r="Q3344" i="1"/>
  <c r="Q3343" i="1"/>
  <c r="Q3342" i="1"/>
  <c r="Q3341" i="1"/>
  <c r="Q3340" i="1"/>
  <c r="Q3339" i="1"/>
  <c r="Q3338" i="1"/>
  <c r="Q3337" i="1"/>
  <c r="Q3336" i="1"/>
  <c r="Q3335" i="1"/>
  <c r="Q3334" i="1"/>
  <c r="Q3333" i="1"/>
  <c r="Q3332" i="1"/>
  <c r="Q3331" i="1"/>
  <c r="Q3330" i="1"/>
  <c r="Q3329" i="1"/>
  <c r="Q3328" i="1"/>
  <c r="Q3327" i="1"/>
  <c r="Q3326" i="1"/>
  <c r="Q3325" i="1"/>
  <c r="Q3324" i="1"/>
  <c r="Q3323" i="1"/>
  <c r="Q3322" i="1"/>
  <c r="Q3321" i="1"/>
  <c r="Q3320" i="1"/>
  <c r="Q3319" i="1"/>
  <c r="Q3318" i="1"/>
  <c r="Q3317" i="1"/>
  <c r="Q3316" i="1"/>
  <c r="Q3315" i="1"/>
  <c r="Q3314" i="1"/>
  <c r="Q3313" i="1"/>
  <c r="Q3312" i="1"/>
  <c r="Q3311" i="1"/>
  <c r="Q3310" i="1"/>
  <c r="Q3309" i="1"/>
  <c r="Q3308" i="1"/>
  <c r="Q3307" i="1"/>
  <c r="Q3306" i="1"/>
  <c r="Q3305" i="1"/>
  <c r="Q3304" i="1"/>
  <c r="Q3303" i="1"/>
  <c r="Q3302" i="1"/>
  <c r="Q3301" i="1"/>
  <c r="Q3300" i="1"/>
  <c r="Q3299" i="1"/>
  <c r="Q3298" i="1"/>
  <c r="Q3297" i="1"/>
  <c r="Q3296" i="1"/>
  <c r="Q3295" i="1"/>
  <c r="Q3294" i="1"/>
  <c r="Q3293" i="1"/>
  <c r="Q3292" i="1"/>
  <c r="Q3291" i="1"/>
  <c r="Q3290" i="1"/>
  <c r="Q3289" i="1"/>
  <c r="Q3288" i="1"/>
  <c r="Q3287" i="1"/>
  <c r="Q3286" i="1"/>
  <c r="Q3285" i="1"/>
  <c r="Q3284" i="1"/>
  <c r="Q3283" i="1"/>
  <c r="Q3282" i="1"/>
  <c r="Q3281" i="1"/>
  <c r="Q3280" i="1"/>
  <c r="Q3279" i="1"/>
  <c r="Q3278" i="1"/>
  <c r="Q3277" i="1"/>
  <c r="Q3276" i="1"/>
  <c r="Q3275" i="1"/>
  <c r="Q3274" i="1"/>
  <c r="Q3273" i="1"/>
  <c r="Q3272" i="1"/>
  <c r="Q3271" i="1"/>
  <c r="Q3270" i="1"/>
  <c r="Q3269" i="1"/>
  <c r="Q3268" i="1"/>
  <c r="Q3267" i="1"/>
  <c r="Q3266" i="1"/>
  <c r="Q3265" i="1"/>
  <c r="Q3264" i="1"/>
  <c r="Q3263" i="1"/>
  <c r="Q3262" i="1"/>
  <c r="Q3261" i="1"/>
  <c r="Q3260" i="1"/>
  <c r="Q3259" i="1"/>
  <c r="Q3258" i="1"/>
  <c r="Q3257" i="1"/>
  <c r="Q3256" i="1"/>
  <c r="Q3255" i="1"/>
  <c r="Q3254" i="1"/>
  <c r="Q3253" i="1"/>
  <c r="Q3252" i="1"/>
  <c r="Q3251" i="1"/>
  <c r="Q3250" i="1"/>
  <c r="Q3249" i="1"/>
  <c r="Q3248" i="1"/>
  <c r="Q3247" i="1"/>
  <c r="Q3246" i="1"/>
  <c r="Q3245" i="1"/>
  <c r="Q3244" i="1"/>
  <c r="Q3243" i="1"/>
  <c r="Q3242" i="1"/>
  <c r="Q3241" i="1"/>
  <c r="Q3240" i="1"/>
  <c r="Q3239" i="1"/>
  <c r="Q3238" i="1"/>
  <c r="Q3237" i="1"/>
  <c r="Q3236" i="1"/>
  <c r="Q3235" i="1"/>
  <c r="Q3234" i="1"/>
  <c r="Q3233" i="1"/>
  <c r="Q3232" i="1"/>
  <c r="Q3231" i="1"/>
  <c r="Q3230" i="1"/>
  <c r="Q3229" i="1"/>
  <c r="Q3228" i="1"/>
  <c r="Q3227" i="1"/>
  <c r="Q3226" i="1"/>
  <c r="Q3225" i="1"/>
  <c r="Q3224" i="1"/>
  <c r="Q3223" i="1"/>
  <c r="Q3222" i="1"/>
  <c r="Q3221" i="1"/>
  <c r="Q3220" i="1"/>
  <c r="Q3219" i="1"/>
  <c r="Q3218" i="1"/>
  <c r="Q3217" i="1"/>
  <c r="Q3216" i="1"/>
  <c r="Q3215" i="1"/>
  <c r="Q3214" i="1"/>
  <c r="Q3213" i="1"/>
  <c r="Q3212" i="1"/>
  <c r="Q3211" i="1"/>
  <c r="Q3210" i="1"/>
  <c r="Q3209" i="1"/>
  <c r="Q3208" i="1"/>
  <c r="Q3207" i="1"/>
  <c r="Q3206" i="1"/>
  <c r="Q3205" i="1"/>
  <c r="Q3204" i="1"/>
  <c r="Q3203" i="1"/>
  <c r="Q3202" i="1"/>
  <c r="Q3201" i="1"/>
  <c r="Q3200" i="1"/>
  <c r="Q3199" i="1"/>
  <c r="Q3198" i="1"/>
  <c r="Q3197" i="1"/>
  <c r="Q3196" i="1"/>
  <c r="Q3195" i="1"/>
  <c r="Q3194" i="1"/>
  <c r="Q3193" i="1"/>
  <c r="Q3192" i="1"/>
  <c r="Q3191" i="1"/>
  <c r="Q3190" i="1"/>
  <c r="Q3189" i="1"/>
  <c r="Q3188" i="1"/>
  <c r="Q3187" i="1"/>
  <c r="Q3186" i="1"/>
  <c r="Q3185" i="1"/>
  <c r="Q3184" i="1"/>
  <c r="Q3183" i="1"/>
  <c r="Q3182" i="1"/>
  <c r="Q3181" i="1"/>
  <c r="Q3180" i="1"/>
  <c r="Q3179" i="1"/>
  <c r="Q3178" i="1"/>
  <c r="Q3177" i="1"/>
  <c r="Q3176" i="1"/>
  <c r="Q3175" i="1"/>
  <c r="Q3174" i="1"/>
  <c r="Q3173" i="1"/>
  <c r="Q3172" i="1"/>
  <c r="Q3171" i="1"/>
  <c r="Q3170" i="1"/>
  <c r="Q3169" i="1"/>
  <c r="Q3168" i="1"/>
  <c r="Q3167" i="1"/>
  <c r="Q3166" i="1"/>
  <c r="Q3165" i="1"/>
  <c r="Q3164" i="1"/>
  <c r="Q3163" i="1"/>
  <c r="Q3162" i="1"/>
  <c r="Q3161" i="1"/>
  <c r="Q3160" i="1"/>
  <c r="Q3159" i="1"/>
  <c r="Q3158" i="1"/>
  <c r="Q3157" i="1"/>
  <c r="Q3156" i="1"/>
  <c r="Q3155" i="1"/>
  <c r="Q3154" i="1"/>
  <c r="Q3153" i="1"/>
  <c r="Q3152" i="1"/>
  <c r="Q3151" i="1"/>
  <c r="Q3150" i="1"/>
  <c r="Q3149" i="1"/>
  <c r="Q3148" i="1"/>
  <c r="Q3147" i="1"/>
  <c r="Q3146" i="1"/>
  <c r="Q3145" i="1"/>
  <c r="Q3144" i="1"/>
  <c r="Q3143" i="1"/>
  <c r="Q3142" i="1"/>
  <c r="Q3141" i="1"/>
  <c r="Q3140" i="1"/>
  <c r="Q3139" i="1"/>
  <c r="Q3138" i="1"/>
  <c r="Q3137" i="1"/>
  <c r="Q3136" i="1"/>
  <c r="Q3135" i="1"/>
  <c r="Q3134" i="1"/>
  <c r="Q3133" i="1"/>
  <c r="Q3132" i="1"/>
  <c r="Q3131" i="1"/>
  <c r="Q3130" i="1"/>
  <c r="Q3129" i="1"/>
  <c r="Q3128" i="1"/>
  <c r="Q3127" i="1"/>
  <c r="Q3126" i="1"/>
  <c r="Q3125" i="1"/>
  <c r="Q3124" i="1"/>
  <c r="Q3123" i="1"/>
  <c r="Q3122" i="1"/>
  <c r="Q3121" i="1"/>
  <c r="Q3120" i="1"/>
  <c r="Q3119" i="1"/>
  <c r="Q3118" i="1"/>
  <c r="Q3117" i="1"/>
  <c r="Q3116" i="1"/>
  <c r="Q3115" i="1"/>
  <c r="Q3114" i="1"/>
  <c r="Q3113" i="1"/>
  <c r="Q3112" i="1"/>
  <c r="Q3111" i="1"/>
  <c r="Q3110" i="1"/>
  <c r="Q3109" i="1"/>
  <c r="Q3108" i="1"/>
  <c r="Q3107" i="1"/>
  <c r="Q3106" i="1"/>
  <c r="Q3105" i="1"/>
  <c r="Q3104" i="1"/>
  <c r="Q3103" i="1"/>
  <c r="Q3102" i="1"/>
  <c r="Q3101" i="1"/>
  <c r="Q3100" i="1"/>
  <c r="Q3099" i="1"/>
  <c r="Q3098" i="1"/>
  <c r="Q3097" i="1"/>
  <c r="Q3096" i="1"/>
  <c r="Q3095" i="1"/>
  <c r="Q3094" i="1"/>
  <c r="Q3093" i="1"/>
  <c r="Q3092" i="1"/>
  <c r="Q3091" i="1"/>
  <c r="Q3090" i="1"/>
  <c r="Q3089" i="1"/>
  <c r="Q3088" i="1"/>
  <c r="Q3087" i="1"/>
  <c r="Q3086" i="1"/>
  <c r="Q3085" i="1"/>
  <c r="Q3084" i="1"/>
  <c r="Q3083" i="1"/>
  <c r="Q3082" i="1"/>
  <c r="Q3081" i="1"/>
  <c r="Q3080" i="1"/>
  <c r="Q3079" i="1"/>
  <c r="Q3078" i="1"/>
  <c r="Q3077" i="1"/>
  <c r="Q3076" i="1"/>
  <c r="Q3075" i="1"/>
  <c r="Q3074" i="1"/>
  <c r="Q3073" i="1"/>
  <c r="Q3072" i="1"/>
  <c r="Q3071" i="1"/>
  <c r="Q3070" i="1"/>
  <c r="Q3069" i="1"/>
  <c r="Q3068" i="1"/>
  <c r="Q3067" i="1"/>
  <c r="Q3066" i="1"/>
  <c r="Q3065" i="1"/>
  <c r="Q3064" i="1"/>
  <c r="Q3063" i="1"/>
  <c r="Q3062" i="1"/>
  <c r="Q3061" i="1"/>
  <c r="Q3060" i="1"/>
  <c r="Q3059" i="1"/>
  <c r="Q3058" i="1"/>
  <c r="Q3057" i="1"/>
  <c r="Q3056" i="1"/>
  <c r="Q3055" i="1"/>
  <c r="Q3054" i="1"/>
  <c r="Q3053" i="1"/>
  <c r="Q3052" i="1"/>
  <c r="Q3051" i="1"/>
  <c r="Q3050" i="1"/>
  <c r="Q3049" i="1"/>
  <c r="Q3048" i="1"/>
  <c r="Q3047" i="1"/>
  <c r="Q3046" i="1"/>
  <c r="Q3045" i="1"/>
  <c r="Q3044" i="1"/>
  <c r="Q3043" i="1"/>
  <c r="Q3042" i="1"/>
  <c r="Q3041" i="1"/>
  <c r="Q3040" i="1"/>
  <c r="Q3039" i="1"/>
  <c r="Q3038" i="1"/>
  <c r="Q3037" i="1"/>
  <c r="Q3036" i="1"/>
  <c r="Q3035" i="1"/>
  <c r="Q3034" i="1"/>
  <c r="Q3033" i="1"/>
  <c r="Q3032" i="1"/>
  <c r="Q3031" i="1"/>
  <c r="Q3030" i="1"/>
  <c r="Q3029" i="1"/>
  <c r="Q3028" i="1"/>
  <c r="Q3027" i="1"/>
  <c r="Q3026" i="1"/>
  <c r="Q3025" i="1"/>
  <c r="Q3024" i="1"/>
  <c r="Q3023" i="1"/>
  <c r="Q3022" i="1"/>
  <c r="Q3021" i="1"/>
  <c r="Q3020" i="1"/>
  <c r="Q3019" i="1"/>
  <c r="Q3018" i="1"/>
  <c r="Q3017" i="1"/>
  <c r="Q3016" i="1"/>
  <c r="Q3015" i="1"/>
  <c r="Q3014" i="1"/>
  <c r="Q3013" i="1"/>
  <c r="Q3012" i="1"/>
  <c r="Q3011" i="1"/>
  <c r="Q3010" i="1"/>
  <c r="Q3009" i="1"/>
  <c r="Q3008" i="1"/>
  <c r="Q3007" i="1"/>
  <c r="Q3006" i="1"/>
  <c r="Q3005" i="1"/>
  <c r="Q3004" i="1"/>
  <c r="Q3003" i="1"/>
  <c r="Q3002" i="1"/>
  <c r="Q3001" i="1"/>
  <c r="Q3000" i="1"/>
  <c r="Q2999" i="1"/>
  <c r="Q2998" i="1"/>
  <c r="Q2997" i="1"/>
  <c r="Q2996" i="1"/>
  <c r="Q2995" i="1"/>
  <c r="Q2994" i="1"/>
  <c r="Q2993" i="1"/>
  <c r="Q2992" i="1"/>
  <c r="Q2991" i="1"/>
  <c r="Q2990" i="1"/>
  <c r="Q2989" i="1"/>
  <c r="Q2988" i="1"/>
  <c r="Q2987" i="1"/>
  <c r="Q2986" i="1"/>
  <c r="Q2985" i="1"/>
  <c r="Q2984" i="1"/>
  <c r="Q2983" i="1"/>
  <c r="Q2982" i="1"/>
  <c r="Q2981" i="1"/>
  <c r="Q2980" i="1"/>
  <c r="Q2979" i="1"/>
  <c r="Q2978" i="1"/>
  <c r="Q2977" i="1"/>
  <c r="Q2976" i="1"/>
  <c r="Q2975" i="1"/>
  <c r="Q2974" i="1"/>
  <c r="Q2973" i="1"/>
  <c r="Q2972" i="1"/>
  <c r="Q2971" i="1"/>
  <c r="Q2970" i="1"/>
  <c r="Q2969" i="1"/>
  <c r="Q2968" i="1"/>
  <c r="Q2967" i="1"/>
  <c r="Q2966" i="1"/>
  <c r="Q2965" i="1"/>
  <c r="Q2964" i="1"/>
  <c r="Q2963" i="1"/>
  <c r="Q2962" i="1"/>
  <c r="Q2961" i="1"/>
  <c r="Q2960" i="1"/>
  <c r="Q2959" i="1"/>
  <c r="Q2958" i="1"/>
  <c r="Q2957" i="1"/>
  <c r="Q2956" i="1"/>
  <c r="Q2955" i="1"/>
  <c r="Q2954" i="1"/>
  <c r="Q2953" i="1"/>
  <c r="Q2952" i="1"/>
  <c r="Q2951" i="1"/>
  <c r="Q2950" i="1"/>
  <c r="Q2949" i="1"/>
  <c r="Q2948" i="1"/>
  <c r="Q2947" i="1"/>
  <c r="Q2946" i="1"/>
  <c r="Q2945" i="1"/>
  <c r="Q2944" i="1"/>
  <c r="Q2943" i="1"/>
  <c r="Q2942" i="1"/>
  <c r="Q2941" i="1"/>
  <c r="Q2940" i="1"/>
  <c r="Q2939" i="1"/>
  <c r="Q2938" i="1"/>
  <c r="Q2937" i="1"/>
  <c r="Q2936" i="1"/>
  <c r="Q2935" i="1"/>
  <c r="Q2934" i="1"/>
  <c r="Q2933" i="1"/>
  <c r="Q2932" i="1"/>
  <c r="Q2931" i="1"/>
  <c r="Q2930" i="1"/>
  <c r="Q2929" i="1"/>
  <c r="Q2928" i="1"/>
  <c r="Q2927" i="1"/>
  <c r="Q2926" i="1"/>
  <c r="Q2925" i="1"/>
  <c r="Q2924" i="1"/>
  <c r="Q2923" i="1"/>
  <c r="Q2922" i="1"/>
  <c r="Q2921" i="1"/>
  <c r="Q2920" i="1"/>
  <c r="Q2919" i="1"/>
  <c r="Q2918" i="1"/>
  <c r="Q2917" i="1"/>
  <c r="Q2916" i="1"/>
  <c r="Q2915" i="1"/>
  <c r="Q2914" i="1"/>
  <c r="Q2913" i="1"/>
  <c r="Q2912" i="1"/>
  <c r="Q2911" i="1"/>
  <c r="Q2910" i="1"/>
  <c r="Q2909" i="1"/>
  <c r="Q2908" i="1"/>
  <c r="Q2907" i="1"/>
  <c r="Q2906" i="1"/>
  <c r="Q2905" i="1"/>
  <c r="Q2904" i="1"/>
  <c r="Q2903" i="1"/>
  <c r="Q2902" i="1"/>
  <c r="Q2901" i="1"/>
  <c r="Q2900" i="1"/>
  <c r="Q2899" i="1"/>
  <c r="Q2898" i="1"/>
  <c r="Q2897" i="1"/>
  <c r="Q2896" i="1"/>
  <c r="Q2895" i="1"/>
  <c r="Q2894" i="1"/>
  <c r="Q2893" i="1"/>
  <c r="Q2892" i="1"/>
  <c r="Q2891" i="1"/>
  <c r="Q2890" i="1"/>
  <c r="Q2889" i="1"/>
  <c r="Q2888" i="1"/>
  <c r="Q2887" i="1"/>
  <c r="Q2886" i="1"/>
  <c r="Q2885" i="1"/>
  <c r="Q2884" i="1"/>
  <c r="Q2883" i="1"/>
  <c r="Q2882" i="1"/>
  <c r="Q2881" i="1"/>
  <c r="Q2880" i="1"/>
  <c r="Q2879" i="1"/>
  <c r="Q2878" i="1"/>
  <c r="Q2877" i="1"/>
  <c r="Q2876" i="1"/>
  <c r="Q2875" i="1"/>
  <c r="Q2874" i="1"/>
  <c r="Q2873" i="1"/>
  <c r="Q2872" i="1"/>
  <c r="Q2871" i="1"/>
  <c r="Q2870" i="1"/>
  <c r="Q2869" i="1"/>
  <c r="Q2868" i="1"/>
  <c r="Q2867" i="1"/>
  <c r="Q2866" i="1"/>
  <c r="Q2865" i="1"/>
  <c r="Q2864" i="1"/>
  <c r="Q2863" i="1"/>
  <c r="Q2862" i="1"/>
  <c r="Q2861" i="1"/>
  <c r="Q2860" i="1"/>
  <c r="Q2859" i="1"/>
  <c r="Q2858" i="1"/>
  <c r="Q2857" i="1"/>
  <c r="Q2856" i="1"/>
  <c r="Q2855" i="1"/>
  <c r="Q2854" i="1"/>
  <c r="Q2853" i="1"/>
  <c r="Q2852" i="1"/>
  <c r="Q2851" i="1"/>
  <c r="Q2850" i="1"/>
  <c r="Q2849" i="1"/>
  <c r="Q2848" i="1"/>
  <c r="Q2847" i="1"/>
  <c r="Q2846" i="1"/>
  <c r="Q2845" i="1"/>
  <c r="Q2844" i="1"/>
  <c r="Q2843" i="1"/>
  <c r="Q2842" i="1"/>
  <c r="Q2841" i="1"/>
  <c r="Q2840" i="1"/>
  <c r="Q2839" i="1"/>
  <c r="Q2838" i="1"/>
  <c r="Q2837" i="1"/>
  <c r="Q2836" i="1"/>
  <c r="Q2835" i="1"/>
  <c r="Q2834" i="1"/>
  <c r="Q2833" i="1"/>
  <c r="Q2832" i="1"/>
  <c r="Q2831" i="1"/>
  <c r="Q2830" i="1"/>
  <c r="Q2829" i="1"/>
  <c r="Q2828" i="1"/>
  <c r="Q2827" i="1"/>
  <c r="Q2826" i="1"/>
  <c r="Q2825" i="1"/>
  <c r="Q2824" i="1"/>
  <c r="Q2823" i="1"/>
  <c r="Q2822" i="1"/>
  <c r="Q2821" i="1"/>
  <c r="Q2820" i="1"/>
  <c r="Q2819" i="1"/>
  <c r="Q2818" i="1"/>
  <c r="Q2817" i="1"/>
  <c r="Q2816" i="1"/>
  <c r="Q2815" i="1"/>
  <c r="Q2814" i="1"/>
  <c r="Q2813" i="1"/>
  <c r="Q2812" i="1"/>
  <c r="Q2811" i="1"/>
  <c r="Q2810" i="1"/>
  <c r="Q2809" i="1"/>
  <c r="Q2808" i="1"/>
  <c r="Q2807" i="1"/>
  <c r="Q2806" i="1"/>
  <c r="Q2805" i="1"/>
  <c r="Q2804" i="1"/>
  <c r="Q2803" i="1"/>
  <c r="Q2802" i="1"/>
  <c r="Q2801" i="1"/>
  <c r="Q2800" i="1"/>
  <c r="Q2799" i="1"/>
  <c r="Q2798" i="1"/>
  <c r="Q2797" i="1"/>
  <c r="Q2796" i="1"/>
  <c r="Q2795" i="1"/>
  <c r="Q2794" i="1"/>
  <c r="Q2793" i="1"/>
  <c r="Q2792" i="1"/>
  <c r="Q2791" i="1"/>
  <c r="Q2790" i="1"/>
  <c r="Q2789" i="1"/>
  <c r="Q2788" i="1"/>
  <c r="Q2787" i="1"/>
  <c r="Q2786" i="1"/>
  <c r="Q2785" i="1"/>
  <c r="Q2784" i="1"/>
  <c r="Q2783" i="1"/>
  <c r="Q2722" i="1"/>
  <c r="Q2721" i="1"/>
  <c r="Q2720" i="1"/>
  <c r="Q2719" i="1"/>
  <c r="Q2718" i="1"/>
  <c r="Q2717" i="1"/>
  <c r="Q2716" i="1"/>
  <c r="Q2715" i="1"/>
  <c r="Q2714" i="1"/>
  <c r="Q2713" i="1"/>
  <c r="Q2712" i="1"/>
  <c r="Q2711" i="1"/>
  <c r="Q2710" i="1"/>
  <c r="Q2709" i="1"/>
  <c r="Q2708" i="1"/>
  <c r="Q2707" i="1"/>
  <c r="Q2706" i="1"/>
  <c r="Q2705" i="1"/>
  <c r="Q2704" i="1"/>
  <c r="Q2703" i="1"/>
  <c r="Q541" i="1"/>
  <c r="Q540" i="1"/>
  <c r="Q539" i="1"/>
  <c r="Q538" i="1"/>
  <c r="Q537" i="1"/>
  <c r="Q536" i="1"/>
  <c r="Q535" i="1"/>
  <c r="Q534" i="1"/>
  <c r="Q533" i="1"/>
  <c r="Q532" i="1"/>
  <c r="Q531" i="1"/>
  <c r="Q530" i="1"/>
  <c r="Q529" i="1"/>
  <c r="Q528" i="1"/>
  <c r="Q527" i="1"/>
  <c r="Q526" i="1"/>
  <c r="Q525" i="1"/>
  <c r="Q524" i="1"/>
  <c r="Q523" i="1"/>
  <c r="Q52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42" i="1"/>
  <c r="Q2002" i="1"/>
  <c r="Q2001" i="1"/>
  <c r="Q2000" i="1"/>
  <c r="Q1999" i="1"/>
  <c r="Q1998" i="1"/>
  <c r="Q1997" i="1"/>
  <c r="Q1996" i="1"/>
  <c r="Q1995" i="1"/>
  <c r="Q1994" i="1"/>
  <c r="Q1993" i="1"/>
  <c r="Q1992" i="1"/>
  <c r="Q1991" i="1"/>
  <c r="Q1990" i="1"/>
  <c r="Q1989" i="1"/>
  <c r="Q1988" i="1"/>
  <c r="Q1987" i="1"/>
  <c r="Q1986" i="1"/>
  <c r="Q1985" i="1"/>
  <c r="Q1984" i="1"/>
  <c r="Q1983" i="1"/>
  <c r="Q1822" i="1"/>
  <c r="Q1821" i="1"/>
  <c r="Q1820" i="1"/>
  <c r="Q1819" i="1"/>
  <c r="Q1818" i="1"/>
  <c r="Q1817" i="1"/>
  <c r="Q1816" i="1"/>
  <c r="Q1815" i="1"/>
  <c r="Q1814" i="1"/>
  <c r="Q1813" i="1"/>
  <c r="Q1812" i="1"/>
  <c r="Q1811" i="1"/>
  <c r="Q1810" i="1"/>
  <c r="Q1809" i="1"/>
  <c r="Q1808" i="1"/>
  <c r="Q1807" i="1"/>
  <c r="Q1806" i="1"/>
  <c r="Q1805" i="1"/>
  <c r="Q1804" i="1"/>
  <c r="Q1803" i="1"/>
  <c r="Q1802" i="1"/>
  <c r="Q1801" i="1"/>
  <c r="Q1800" i="1"/>
  <c r="Q1799" i="1"/>
  <c r="Q1798" i="1"/>
  <c r="Q1797" i="1"/>
  <c r="Q1796" i="1"/>
  <c r="Q1795" i="1"/>
  <c r="Q1794" i="1"/>
  <c r="Q1793" i="1"/>
  <c r="Q1792" i="1"/>
  <c r="Q1791" i="1"/>
  <c r="Q1790" i="1"/>
  <c r="Q1789" i="1"/>
  <c r="Q1788" i="1"/>
  <c r="Q1787" i="1"/>
  <c r="Q1786" i="1"/>
  <c r="Q1785" i="1"/>
  <c r="Q1784" i="1"/>
  <c r="Q1783" i="1"/>
  <c r="Q1782" i="1"/>
  <c r="Q1781" i="1"/>
  <c r="Q1780" i="1"/>
  <c r="Q1779" i="1"/>
  <c r="Q1778" i="1"/>
  <c r="Q1777" i="1"/>
  <c r="Q1776" i="1"/>
  <c r="Q1775" i="1"/>
  <c r="Q1774" i="1"/>
  <c r="Q1773" i="1"/>
  <c r="Q1772" i="1"/>
  <c r="Q1771" i="1"/>
  <c r="Q1770" i="1"/>
  <c r="Q1769" i="1"/>
  <c r="Q1768" i="1"/>
  <c r="Q1767" i="1"/>
  <c r="Q1766" i="1"/>
  <c r="Q1765" i="1"/>
  <c r="Q1764" i="1"/>
  <c r="Q1763" i="1"/>
  <c r="Q1762" i="1"/>
  <c r="Q1761" i="1"/>
  <c r="Q1760" i="1"/>
  <c r="Q1759" i="1"/>
  <c r="Q1758" i="1"/>
  <c r="Q1757" i="1"/>
  <c r="Q1756" i="1"/>
  <c r="Q1755" i="1"/>
  <c r="Q1754" i="1"/>
  <c r="Q1753" i="1"/>
  <c r="Q1752" i="1"/>
  <c r="Q1751" i="1"/>
  <c r="Q1750" i="1"/>
  <c r="Q1749" i="1"/>
  <c r="Q1748" i="1"/>
  <c r="Q1747" i="1"/>
  <c r="Q1746" i="1"/>
  <c r="Q1745" i="1"/>
  <c r="Q1744" i="1"/>
  <c r="Q1743" i="1"/>
  <c r="Q1602" i="1"/>
  <c r="Q1601" i="1"/>
  <c r="Q1600" i="1"/>
  <c r="Q1599" i="1"/>
  <c r="Q1598" i="1"/>
  <c r="Q1597" i="1"/>
  <c r="Q1596" i="1"/>
  <c r="Q1595" i="1"/>
  <c r="Q1594" i="1"/>
  <c r="Q1593" i="1"/>
  <c r="Q1592" i="1"/>
  <c r="Q1591" i="1"/>
  <c r="Q1590" i="1"/>
  <c r="Q1589" i="1"/>
  <c r="Q1588" i="1"/>
  <c r="Q1587" i="1"/>
  <c r="Q1586" i="1"/>
  <c r="Q1585" i="1"/>
  <c r="Q1584" i="1"/>
  <c r="Q1583" i="1"/>
  <c r="Q1562" i="1"/>
  <c r="Q1561" i="1"/>
  <c r="Q1560" i="1"/>
  <c r="Q1559" i="1"/>
  <c r="Q1558" i="1"/>
  <c r="Q1557" i="1"/>
  <c r="Q1556" i="1"/>
  <c r="Q1555" i="1"/>
  <c r="Q1554" i="1"/>
  <c r="Q1553" i="1"/>
  <c r="Q1552" i="1"/>
  <c r="Q1551" i="1"/>
  <c r="Q1550" i="1"/>
  <c r="Q1549" i="1"/>
  <c r="Q1548" i="1"/>
  <c r="Q1547" i="1"/>
  <c r="Q1546" i="1"/>
  <c r="Q1545" i="1"/>
  <c r="Q1544" i="1"/>
  <c r="Q1543" i="1"/>
  <c r="Q1542" i="1"/>
  <c r="Q1541" i="1"/>
  <c r="Q1540" i="1"/>
  <c r="Q1539" i="1"/>
  <c r="Q1538" i="1"/>
  <c r="Q1537" i="1"/>
  <c r="Q1536" i="1"/>
  <c r="Q1535" i="1"/>
  <c r="Q1534" i="1"/>
  <c r="Q1533" i="1"/>
  <c r="Q1532" i="1"/>
  <c r="Q1531" i="1"/>
  <c r="Q1530" i="1"/>
  <c r="Q1529" i="1"/>
  <c r="Q1528" i="1"/>
  <c r="Q1527" i="1"/>
  <c r="Q1526" i="1"/>
  <c r="Q1525" i="1"/>
  <c r="Q1524" i="1"/>
  <c r="Q1523" i="1"/>
  <c r="Q1522" i="1"/>
  <c r="Q1521" i="1"/>
  <c r="Q1520" i="1"/>
  <c r="Q1519" i="1"/>
  <c r="Q1518" i="1"/>
  <c r="Q1517" i="1"/>
  <c r="Q1516" i="1"/>
  <c r="Q1515" i="1"/>
  <c r="Q1514" i="1"/>
  <c r="Q1513" i="1"/>
  <c r="Q1512" i="1"/>
  <c r="Q1511" i="1"/>
  <c r="Q1510" i="1"/>
  <c r="Q1509" i="1"/>
  <c r="Q1508" i="1"/>
  <c r="Q1507" i="1"/>
  <c r="Q1506" i="1"/>
  <c r="Q1505" i="1"/>
  <c r="Q1504" i="1"/>
  <c r="Q1503" i="1"/>
  <c r="Q1225" i="1"/>
  <c r="Q1224" i="1"/>
  <c r="Q1223" i="1"/>
  <c r="Q1222" i="1"/>
  <c r="Q1221" i="1"/>
  <c r="Q1220" i="1"/>
  <c r="Q1219" i="1"/>
  <c r="Q1218" i="1"/>
  <c r="Q1217" i="1"/>
  <c r="Q1216" i="1"/>
  <c r="Q1215" i="1"/>
  <c r="Q1214" i="1"/>
  <c r="Q1213" i="1"/>
  <c r="Q1212" i="1"/>
  <c r="Q1211" i="1"/>
  <c r="Q1210" i="1"/>
  <c r="Q1209" i="1"/>
  <c r="Q1208" i="1"/>
  <c r="Q1207" i="1"/>
  <c r="Q1206" i="1"/>
  <c r="Q1205" i="1"/>
  <c r="Q1204" i="1"/>
  <c r="Q1203" i="1"/>
  <c r="Q1202" i="1"/>
  <c r="Q1201" i="1"/>
  <c r="Q1200" i="1"/>
  <c r="Q1199" i="1"/>
  <c r="Q1198" i="1"/>
  <c r="Q1197" i="1"/>
  <c r="Q1196" i="1"/>
  <c r="Q1195" i="1"/>
  <c r="Q1194" i="1"/>
  <c r="Q1193" i="1"/>
  <c r="Q1192" i="1"/>
  <c r="Q1191" i="1"/>
  <c r="Q1190" i="1"/>
  <c r="Q1189" i="1"/>
  <c r="Q1188" i="1"/>
  <c r="Q1187" i="1"/>
  <c r="Q1186" i="1"/>
  <c r="Q2742" i="1"/>
  <c r="Q2741" i="1"/>
  <c r="Q2740" i="1"/>
  <c r="Q2739" i="1"/>
  <c r="Q2738" i="1"/>
  <c r="Q2737" i="1"/>
  <c r="Q2736" i="1"/>
  <c r="Q2735" i="1"/>
  <c r="Q2734" i="1"/>
  <c r="Q2733" i="1"/>
  <c r="Q2732" i="1"/>
  <c r="Q2731" i="1"/>
  <c r="Q2730" i="1"/>
  <c r="Q2729" i="1"/>
  <c r="Q2728" i="1"/>
  <c r="Q2727" i="1"/>
  <c r="Q2726" i="1"/>
  <c r="Q2725" i="1"/>
  <c r="Q2724" i="1"/>
  <c r="Q2723" i="1"/>
  <c r="Q2682" i="1"/>
  <c r="Q2681" i="1"/>
  <c r="Q2680" i="1"/>
  <c r="Q2679" i="1"/>
  <c r="Q2678" i="1"/>
  <c r="Q2677" i="1"/>
  <c r="Q2676" i="1"/>
  <c r="Q2675" i="1"/>
  <c r="Q2674" i="1"/>
  <c r="Q2673" i="1"/>
  <c r="Q2672" i="1"/>
  <c r="Q2671" i="1"/>
  <c r="Q2670" i="1"/>
  <c r="Q2669" i="1"/>
  <c r="Q2668" i="1"/>
  <c r="Q2667" i="1"/>
  <c r="Q2666" i="1"/>
  <c r="Q2665" i="1"/>
  <c r="Q2664" i="1"/>
  <c r="Q2663" i="1"/>
  <c r="Q2662" i="1"/>
  <c r="Q2661" i="1"/>
  <c r="Q2660" i="1"/>
  <c r="Q2659" i="1"/>
  <c r="Q2658" i="1"/>
  <c r="Q2657" i="1"/>
  <c r="Q2656" i="1"/>
  <c r="Q2655" i="1"/>
  <c r="Q2654" i="1"/>
  <c r="Q2653" i="1"/>
  <c r="Q2652" i="1"/>
  <c r="Q2651" i="1"/>
  <c r="Q2650" i="1"/>
  <c r="Q2649" i="1"/>
  <c r="Q2648" i="1"/>
  <c r="Q2647" i="1"/>
  <c r="Q2646" i="1"/>
  <c r="Q2645" i="1"/>
  <c r="Q2644" i="1"/>
  <c r="Q2643" i="1"/>
  <c r="Q2642" i="1"/>
  <c r="Q2641" i="1"/>
  <c r="Q2640" i="1"/>
  <c r="Q2639" i="1"/>
  <c r="Q2638" i="1"/>
  <c r="Q2637" i="1"/>
  <c r="Q2636" i="1"/>
  <c r="Q2635" i="1"/>
  <c r="Q2634" i="1"/>
  <c r="Q2633" i="1"/>
  <c r="Q2632" i="1"/>
  <c r="Q2631" i="1"/>
  <c r="Q2630" i="1"/>
  <c r="Q2629" i="1"/>
  <c r="Q2628" i="1"/>
  <c r="Q2627" i="1"/>
  <c r="Q2626" i="1"/>
  <c r="Q2625" i="1"/>
  <c r="Q2624" i="1"/>
  <c r="Q2623" i="1"/>
  <c r="Q2622" i="1"/>
  <c r="Q2621" i="1"/>
  <c r="Q2620" i="1"/>
  <c r="Q2619" i="1"/>
  <c r="Q2618" i="1"/>
  <c r="Q2617" i="1"/>
  <c r="Q2616" i="1"/>
  <c r="Q2615" i="1"/>
  <c r="Q2614" i="1"/>
  <c r="Q2613" i="1"/>
  <c r="Q2612" i="1"/>
  <c r="Q2611" i="1"/>
  <c r="Q2610" i="1"/>
  <c r="Q2609" i="1"/>
  <c r="Q2608" i="1"/>
  <c r="Q2607" i="1"/>
  <c r="Q2606" i="1"/>
  <c r="Q2605" i="1"/>
  <c r="Q2604" i="1"/>
  <c r="Q2603" i="1"/>
  <c r="Q2402" i="1"/>
  <c r="Q2401" i="1"/>
  <c r="Q2400" i="1"/>
  <c r="Q2399" i="1"/>
  <c r="Q2398" i="1"/>
  <c r="Q2397" i="1"/>
  <c r="Q2396" i="1"/>
  <c r="Q2395" i="1"/>
  <c r="Q2394" i="1"/>
  <c r="Q2393" i="1"/>
  <c r="Q2392" i="1"/>
  <c r="Q2391" i="1"/>
  <c r="Q2390" i="1"/>
  <c r="Q2389" i="1"/>
  <c r="Q2388" i="1"/>
  <c r="Q2387" i="1"/>
  <c r="Q2386" i="1"/>
  <c r="Q2385" i="1"/>
  <c r="Q2384" i="1"/>
  <c r="Q2383" i="1"/>
  <c r="Q2382" i="1"/>
  <c r="Q2381" i="1"/>
  <c r="Q2380" i="1"/>
  <c r="Q2379" i="1"/>
  <c r="Q2378" i="1"/>
  <c r="Q2377" i="1"/>
  <c r="Q2376" i="1"/>
  <c r="Q2375" i="1"/>
  <c r="Q2374" i="1"/>
  <c r="Q2373" i="1"/>
  <c r="Q2372" i="1"/>
  <c r="Q2371" i="1"/>
  <c r="Q2370" i="1"/>
  <c r="Q2369" i="1"/>
  <c r="Q2368" i="1"/>
  <c r="Q2367" i="1"/>
  <c r="Q2366" i="1"/>
  <c r="Q2365" i="1"/>
  <c r="Q2364" i="1"/>
  <c r="Q2363" i="1"/>
  <c r="Q2362" i="1"/>
  <c r="Q2361" i="1"/>
  <c r="Q2360" i="1"/>
  <c r="Q2359" i="1"/>
  <c r="Q2358" i="1"/>
  <c r="Q2357" i="1"/>
  <c r="Q2356" i="1"/>
  <c r="Q2355" i="1"/>
  <c r="Q2354" i="1"/>
  <c r="Q2353" i="1"/>
  <c r="Q2352" i="1"/>
  <c r="Q2351" i="1"/>
  <c r="Q2350" i="1"/>
  <c r="Q2349" i="1"/>
  <c r="Q2348" i="1"/>
  <c r="Q2347" i="1"/>
  <c r="Q2346" i="1"/>
  <c r="Q2345" i="1"/>
  <c r="Q2344" i="1"/>
  <c r="Q2343" i="1"/>
  <c r="Q2082" i="1"/>
  <c r="Q2081" i="1"/>
  <c r="Q2080" i="1"/>
  <c r="Q2079" i="1"/>
  <c r="Q2078" i="1"/>
  <c r="Q2077" i="1"/>
  <c r="Q2076" i="1"/>
  <c r="Q2075" i="1"/>
  <c r="Q2074" i="1"/>
  <c r="Q2073" i="1"/>
  <c r="Q2072" i="1"/>
  <c r="Q2071" i="1"/>
  <c r="Q2070" i="1"/>
  <c r="Q2069" i="1"/>
  <c r="Q2068" i="1"/>
  <c r="Q2067" i="1"/>
  <c r="Q2066" i="1"/>
  <c r="Q2065" i="1"/>
  <c r="Q2064" i="1"/>
  <c r="Q2063" i="1"/>
  <c r="Q2062" i="1"/>
  <c r="Q2061" i="1"/>
  <c r="Q2060" i="1"/>
  <c r="Q2059" i="1"/>
  <c r="Q2058" i="1"/>
  <c r="Q2057" i="1"/>
  <c r="Q2056" i="1"/>
  <c r="Q2055" i="1"/>
  <c r="Q2054" i="1"/>
  <c r="Q2053" i="1"/>
  <c r="Q2052" i="1"/>
  <c r="Q2051" i="1"/>
  <c r="Q2050" i="1"/>
  <c r="Q2049" i="1"/>
  <c r="Q2048" i="1"/>
  <c r="Q2047" i="1"/>
  <c r="Q2046" i="1"/>
  <c r="Q2045" i="1"/>
  <c r="Q2044" i="1"/>
  <c r="Q2043" i="1"/>
  <c r="Q2042" i="1"/>
  <c r="Q2041" i="1"/>
  <c r="Q2040" i="1"/>
  <c r="Q2039" i="1"/>
  <c r="Q2038" i="1"/>
  <c r="Q2037" i="1"/>
  <c r="Q2036" i="1"/>
  <c r="Q2035" i="1"/>
  <c r="Q2034" i="1"/>
  <c r="Q2033" i="1"/>
  <c r="Q2032" i="1"/>
  <c r="Q2031" i="1"/>
  <c r="Q2030" i="1"/>
  <c r="Q2029" i="1"/>
  <c r="Q2028" i="1"/>
  <c r="Q2027" i="1"/>
  <c r="Q2026" i="1"/>
  <c r="Q2025" i="1"/>
  <c r="Q2024" i="1"/>
  <c r="Q2023" i="1"/>
  <c r="Q2022" i="1"/>
  <c r="Q2021" i="1"/>
  <c r="Q2020" i="1"/>
  <c r="Q2019" i="1"/>
  <c r="Q2018" i="1"/>
  <c r="Q2017" i="1"/>
  <c r="Q2016" i="1"/>
  <c r="Q2015" i="1"/>
  <c r="Q2014" i="1"/>
  <c r="Q2013" i="1"/>
  <c r="Q2012" i="1"/>
  <c r="Q2011" i="1"/>
  <c r="Q2010" i="1"/>
  <c r="Q2009" i="1"/>
  <c r="Q2008" i="1"/>
  <c r="Q2007" i="1"/>
  <c r="Q2006" i="1"/>
  <c r="Q2005" i="1"/>
  <c r="Q2004" i="1"/>
  <c r="Q2003" i="1"/>
  <c r="Q1982" i="1"/>
  <c r="Q1981" i="1"/>
  <c r="Q1980" i="1"/>
  <c r="Q1979" i="1"/>
  <c r="Q1978" i="1"/>
  <c r="Q1977" i="1"/>
  <c r="Q1976" i="1"/>
  <c r="Q1975" i="1"/>
  <c r="Q1974" i="1"/>
  <c r="Q1973" i="1"/>
  <c r="Q1972" i="1"/>
  <c r="Q1971" i="1"/>
  <c r="Q1970" i="1"/>
  <c r="Q1969" i="1"/>
  <c r="Q1968" i="1"/>
  <c r="Q1967" i="1"/>
  <c r="Q1966" i="1"/>
  <c r="Q1965" i="1"/>
  <c r="Q1964" i="1"/>
  <c r="Q1963" i="1"/>
  <c r="Q1962" i="1"/>
  <c r="Q1961" i="1"/>
  <c r="Q1960" i="1"/>
  <c r="Q1959" i="1"/>
  <c r="Q1958" i="1"/>
  <c r="Q1957" i="1"/>
  <c r="Q1956" i="1"/>
  <c r="Q1955" i="1"/>
  <c r="Q1954" i="1"/>
  <c r="Q1953" i="1"/>
  <c r="Q1952" i="1"/>
  <c r="Q1951" i="1"/>
  <c r="Q1950" i="1"/>
  <c r="Q1949" i="1"/>
  <c r="Q1948" i="1"/>
  <c r="Q1947" i="1"/>
  <c r="Q1946" i="1"/>
  <c r="Q1945" i="1"/>
  <c r="Q1944" i="1"/>
  <c r="Q1943" i="1"/>
  <c r="Q1922" i="1"/>
  <c r="Q1921" i="1"/>
  <c r="Q1920" i="1"/>
  <c r="Q1919" i="1"/>
  <c r="Q1918" i="1"/>
  <c r="Q1917" i="1"/>
  <c r="Q1916" i="1"/>
  <c r="Q1915" i="1"/>
  <c r="Q1914" i="1"/>
  <c r="Q1913" i="1"/>
  <c r="Q1912" i="1"/>
  <c r="Q1911" i="1"/>
  <c r="Q1910" i="1"/>
  <c r="Q1909" i="1"/>
  <c r="Q1908" i="1"/>
  <c r="Q1907" i="1"/>
  <c r="Q1906" i="1"/>
  <c r="Q1905" i="1"/>
  <c r="Q1904" i="1"/>
  <c r="Q1903" i="1"/>
  <c r="Q1021" i="1"/>
  <c r="Q1020" i="1"/>
  <c r="Q1019" i="1"/>
  <c r="Q1018" i="1"/>
  <c r="Q1017" i="1"/>
  <c r="Q1016" i="1"/>
  <c r="Q1015" i="1"/>
  <c r="Q1014" i="1"/>
  <c r="Q1013" i="1"/>
  <c r="Q1012" i="1"/>
  <c r="Q1011" i="1"/>
  <c r="Q1010" i="1"/>
  <c r="Q1009" i="1"/>
  <c r="Q1008" i="1"/>
  <c r="Q1007" i="1"/>
  <c r="Q1006" i="1"/>
  <c r="Q1005" i="1"/>
  <c r="Q1004" i="1"/>
  <c r="Q1003" i="1"/>
  <c r="Q1002" i="1"/>
  <c r="Q1001" i="1"/>
  <c r="Q1000" i="1"/>
  <c r="Q999" i="1"/>
  <c r="Q998" i="1"/>
  <c r="Q997" i="1"/>
  <c r="Q996" i="1"/>
  <c r="Q995" i="1"/>
  <c r="Q994" i="1"/>
  <c r="Q993" i="1"/>
  <c r="Q992" i="1"/>
  <c r="Q991" i="1"/>
  <c r="Q990" i="1"/>
  <c r="Q989" i="1"/>
  <c r="Q988" i="1"/>
  <c r="Q987" i="1"/>
  <c r="Q986" i="1"/>
  <c r="Q985" i="1"/>
  <c r="Q984" i="1"/>
  <c r="Q983" i="1"/>
  <c r="Q982" i="1"/>
  <c r="Q981" i="1"/>
  <c r="Q980" i="1"/>
  <c r="Q979" i="1"/>
  <c r="Q978" i="1"/>
  <c r="Q977" i="1"/>
  <c r="Q976" i="1"/>
  <c r="Q975" i="1"/>
  <c r="Q974" i="1"/>
  <c r="Q973" i="1"/>
  <c r="Q972" i="1"/>
  <c r="Q971" i="1"/>
  <c r="Q970" i="1"/>
  <c r="Q969" i="1"/>
  <c r="Q968" i="1"/>
  <c r="Q967" i="1"/>
  <c r="Q966" i="1"/>
  <c r="Q965" i="1"/>
  <c r="Q964" i="1"/>
  <c r="Q963" i="1"/>
  <c r="Q962" i="1"/>
  <c r="Q961" i="1"/>
  <c r="Q960" i="1"/>
  <c r="Q959" i="1"/>
  <c r="Q958" i="1"/>
  <c r="Q957" i="1"/>
  <c r="Q956" i="1"/>
  <c r="Q955" i="1"/>
  <c r="Q954" i="1"/>
  <c r="Q953" i="1"/>
  <c r="Q952" i="1"/>
  <c r="Q951" i="1"/>
  <c r="Q950" i="1"/>
  <c r="Q949" i="1"/>
  <c r="Q948" i="1"/>
  <c r="Q947" i="1"/>
  <c r="Q946" i="1"/>
  <c r="Q945" i="1"/>
  <c r="Q944" i="1"/>
  <c r="Q943" i="1"/>
  <c r="Q942" i="1"/>
  <c r="Q721" i="1"/>
  <c r="Q720" i="1"/>
  <c r="Q719" i="1"/>
  <c r="Q718" i="1"/>
  <c r="Q717" i="1"/>
  <c r="Q716" i="1"/>
  <c r="Q715" i="1"/>
  <c r="Q714" i="1"/>
  <c r="Q713" i="1"/>
  <c r="Q712" i="1"/>
  <c r="Q711" i="1"/>
  <c r="Q710" i="1"/>
  <c r="Q709" i="1"/>
  <c r="Q708" i="1"/>
  <c r="Q707" i="1"/>
  <c r="Q706" i="1"/>
  <c r="Q705" i="1"/>
  <c r="Q704" i="1"/>
  <c r="Q703" i="1"/>
  <c r="Q702" i="1"/>
  <c r="Q701" i="1"/>
  <c r="Q700" i="1"/>
  <c r="Q699" i="1"/>
  <c r="Q698" i="1"/>
  <c r="Q697" i="1"/>
  <c r="Q696" i="1"/>
  <c r="Q695" i="1"/>
  <c r="Q694" i="1"/>
  <c r="Q693" i="1"/>
  <c r="Q692" i="1"/>
  <c r="Q691" i="1"/>
  <c r="Q690" i="1"/>
  <c r="Q689" i="1"/>
  <c r="Q688" i="1"/>
  <c r="Q687" i="1"/>
  <c r="Q686" i="1"/>
  <c r="Q685" i="1"/>
  <c r="Q684" i="1"/>
  <c r="Q683" i="1"/>
  <c r="Q682" i="1"/>
  <c r="Q681" i="1"/>
  <c r="Q680" i="1"/>
  <c r="Q679" i="1"/>
  <c r="Q678" i="1"/>
  <c r="Q677" i="1"/>
  <c r="Q676" i="1"/>
  <c r="Q675" i="1"/>
  <c r="Q674" i="1"/>
  <c r="Q673" i="1"/>
  <c r="Q672" i="1"/>
  <c r="Q671" i="1"/>
  <c r="Q670" i="1"/>
  <c r="Q669" i="1"/>
  <c r="Q668" i="1"/>
  <c r="Q667" i="1"/>
  <c r="Q666" i="1"/>
  <c r="Q665" i="1"/>
  <c r="Q664" i="1"/>
  <c r="Q663" i="1"/>
  <c r="Q662" i="1"/>
  <c r="Q661" i="1"/>
  <c r="Q660" i="1"/>
  <c r="Q659" i="1"/>
  <c r="Q658" i="1"/>
  <c r="Q657" i="1"/>
  <c r="Q656" i="1"/>
  <c r="Q655" i="1"/>
  <c r="Q654" i="1"/>
  <c r="Q653" i="1"/>
  <c r="Q652" i="1"/>
  <c r="Q651" i="1"/>
  <c r="Q650" i="1"/>
  <c r="Q649" i="1"/>
  <c r="Q648" i="1"/>
  <c r="Q647" i="1"/>
  <c r="Q646" i="1"/>
  <c r="Q645" i="1"/>
  <c r="Q644" i="1"/>
  <c r="Q643" i="1"/>
  <c r="Q642" i="1"/>
  <c r="Q641" i="1"/>
  <c r="Q640" i="1"/>
  <c r="Q639" i="1"/>
  <c r="Q638" i="1"/>
  <c r="Q637" i="1"/>
  <c r="Q636" i="1"/>
  <c r="Q635" i="1"/>
  <c r="Q634" i="1"/>
  <c r="Q633" i="1"/>
  <c r="Q632" i="1"/>
  <c r="Q631" i="1"/>
  <c r="Q630" i="1"/>
  <c r="Q629" i="1"/>
  <c r="Q628" i="1"/>
  <c r="Q627" i="1"/>
  <c r="Q626" i="1"/>
  <c r="Q625" i="1"/>
  <c r="Q624" i="1"/>
  <c r="Q623" i="1"/>
  <c r="Q622" i="1"/>
  <c r="Q621" i="1"/>
  <c r="Q620" i="1"/>
  <c r="Q619" i="1"/>
  <c r="Q618" i="1"/>
  <c r="Q617" i="1"/>
  <c r="Q616" i="1"/>
  <c r="Q615" i="1"/>
  <c r="Q614" i="1"/>
  <c r="Q613" i="1"/>
  <c r="Q612" i="1"/>
  <c r="Q611" i="1"/>
  <c r="Q610" i="1"/>
  <c r="Q609" i="1"/>
  <c r="Q608" i="1"/>
  <c r="Q607" i="1"/>
  <c r="Q606" i="1"/>
  <c r="Q605" i="1"/>
  <c r="Q604" i="1"/>
  <c r="Q603" i="1"/>
  <c r="Q602" i="1"/>
  <c r="Q601" i="1"/>
  <c r="Q600" i="1"/>
  <c r="Q599" i="1"/>
  <c r="Q598" i="1"/>
  <c r="Q597" i="1"/>
  <c r="Q596" i="1"/>
  <c r="Q595" i="1"/>
  <c r="Q594" i="1"/>
  <c r="Q593" i="1"/>
  <c r="Q592" i="1"/>
  <c r="Q591" i="1"/>
  <c r="Q590" i="1"/>
  <c r="Q589" i="1"/>
  <c r="Q588" i="1"/>
  <c r="Q587" i="1"/>
  <c r="Q586" i="1"/>
  <c r="Q585" i="1"/>
  <c r="Q584" i="1"/>
  <c r="Q583" i="1"/>
  <c r="Q582" i="1"/>
  <c r="Q581" i="1"/>
  <c r="Q580" i="1"/>
  <c r="Q579" i="1"/>
  <c r="Q578" i="1"/>
  <c r="Q577" i="1"/>
  <c r="Q576" i="1"/>
  <c r="Q575" i="1"/>
  <c r="Q574" i="1"/>
  <c r="Q573" i="1"/>
  <c r="Q572" i="1"/>
  <c r="Q571" i="1"/>
  <c r="Q570" i="1"/>
  <c r="Q569" i="1"/>
  <c r="Q568" i="1"/>
  <c r="Q567" i="1"/>
  <c r="Q566" i="1"/>
  <c r="Q565" i="1"/>
  <c r="Q564" i="1"/>
  <c r="Q563" i="1"/>
  <c r="Q562" i="1"/>
  <c r="Q561" i="1"/>
  <c r="Q560" i="1"/>
  <c r="Q559" i="1"/>
  <c r="Q558" i="1"/>
  <c r="Q557" i="1"/>
  <c r="Q556" i="1"/>
  <c r="Q555" i="1"/>
  <c r="Q554" i="1"/>
  <c r="Q553" i="1"/>
  <c r="Q552" i="1"/>
  <c r="Q551" i="1"/>
  <c r="Q550" i="1"/>
  <c r="Q549" i="1"/>
  <c r="Q548" i="1"/>
  <c r="Q547" i="1"/>
  <c r="Q546" i="1"/>
  <c r="Q545" i="1"/>
  <c r="Q544" i="1"/>
  <c r="Q543" i="1"/>
  <c r="Q542" i="1"/>
  <c r="Q2782" i="1"/>
  <c r="Q2781" i="1"/>
  <c r="Q2780" i="1"/>
  <c r="Q2779" i="1"/>
  <c r="Q2778" i="1"/>
  <c r="Q2777" i="1"/>
  <c r="Q2776" i="1"/>
  <c r="Q2775" i="1"/>
  <c r="Q2774" i="1"/>
  <c r="Q2773" i="1"/>
  <c r="Q2772" i="1"/>
  <c r="Q2771" i="1"/>
  <c r="Q2770" i="1"/>
  <c r="Q2769" i="1"/>
  <c r="Q2768" i="1"/>
  <c r="Q2767" i="1"/>
  <c r="Q2766" i="1"/>
  <c r="Q2765" i="1"/>
  <c r="Q2764" i="1"/>
  <c r="Q2763" i="1"/>
  <c r="Q2762" i="1"/>
  <c r="Q2761" i="1"/>
  <c r="Q2760" i="1"/>
  <c r="Q2759" i="1"/>
  <c r="Q2758" i="1"/>
  <c r="Q2757" i="1"/>
  <c r="Q2756" i="1"/>
  <c r="Q2755" i="1"/>
  <c r="Q2754" i="1"/>
  <c r="Q2753" i="1"/>
  <c r="Q2752" i="1"/>
  <c r="Q2751" i="1"/>
  <c r="Q2750" i="1"/>
  <c r="Q2749" i="1"/>
  <c r="Q2748" i="1"/>
  <c r="Q2747" i="1"/>
  <c r="Q2746" i="1"/>
  <c r="Q2745" i="1"/>
  <c r="Q2744" i="1"/>
  <c r="Q2743" i="1"/>
  <c r="Q1582" i="1"/>
  <c r="Q1581" i="1"/>
  <c r="Q1580" i="1"/>
  <c r="Q1579" i="1"/>
  <c r="Q1578" i="1"/>
  <c r="Q1577" i="1"/>
  <c r="Q1576" i="1"/>
  <c r="Q1575" i="1"/>
  <c r="Q1574" i="1"/>
  <c r="Q1573" i="1"/>
  <c r="Q1572" i="1"/>
  <c r="Q1571" i="1"/>
  <c r="Q1570" i="1"/>
  <c r="Q1569" i="1"/>
  <c r="Q1568" i="1"/>
  <c r="Q1567" i="1"/>
  <c r="Q1566" i="1"/>
  <c r="Q1565" i="1"/>
  <c r="Q1564" i="1"/>
  <c r="Q1563" i="1"/>
  <c r="Q781" i="1"/>
  <c r="Q780" i="1"/>
  <c r="Q779" i="1"/>
  <c r="Q778" i="1"/>
  <c r="Q777" i="1"/>
  <c r="Q776" i="1"/>
  <c r="Q775" i="1"/>
  <c r="Q774" i="1"/>
  <c r="Q773" i="1"/>
  <c r="Q772" i="1"/>
  <c r="Q771" i="1"/>
  <c r="Q770" i="1"/>
  <c r="Q769" i="1"/>
  <c r="Q768" i="1"/>
  <c r="Q767" i="1"/>
  <c r="Q766" i="1"/>
  <c r="Q765" i="1"/>
  <c r="Q764" i="1"/>
  <c r="Q763" i="1"/>
  <c r="Q762" i="1"/>
  <c r="Q761" i="1"/>
  <c r="Q760" i="1"/>
  <c r="Q759" i="1"/>
  <c r="Q758" i="1"/>
  <c r="Q757" i="1"/>
  <c r="Q756" i="1"/>
  <c r="Q755" i="1"/>
  <c r="Q754" i="1"/>
  <c r="Q753" i="1"/>
  <c r="Q752" i="1"/>
  <c r="Q751" i="1"/>
  <c r="Q750" i="1"/>
  <c r="Q749" i="1"/>
  <c r="Q748" i="1"/>
  <c r="Q747" i="1"/>
  <c r="Q746" i="1"/>
  <c r="Q745" i="1"/>
  <c r="Q744" i="1"/>
  <c r="Q743" i="1"/>
  <c r="Q742" i="1"/>
  <c r="Q741" i="1"/>
  <c r="Q740" i="1"/>
  <c r="Q739" i="1"/>
  <c r="Q738" i="1"/>
  <c r="Q737" i="1"/>
  <c r="Q736" i="1"/>
  <c r="Q735" i="1"/>
  <c r="Q734" i="1"/>
  <c r="Q733" i="1"/>
  <c r="Q732" i="1"/>
  <c r="Q731" i="1"/>
  <c r="Q730" i="1"/>
  <c r="Q729" i="1"/>
  <c r="Q728" i="1"/>
  <c r="Q727" i="1"/>
  <c r="Q726" i="1"/>
  <c r="Q725" i="1"/>
  <c r="Q724" i="1"/>
  <c r="Q723" i="1"/>
  <c r="Q722" i="1"/>
  <c r="Q2562" i="1"/>
  <c r="Q2561" i="1"/>
  <c r="Q2560" i="1"/>
  <c r="Q2559" i="1"/>
  <c r="Q2558" i="1"/>
  <c r="Q2557" i="1"/>
  <c r="Q2556" i="1"/>
  <c r="Q2555" i="1"/>
  <c r="Q2554" i="1"/>
  <c r="Q2553" i="1"/>
  <c r="Q2552" i="1"/>
  <c r="Q2551" i="1"/>
  <c r="Q2550" i="1"/>
  <c r="Q2549" i="1"/>
  <c r="Q2548" i="1"/>
  <c r="Q2547" i="1"/>
  <c r="Q2546" i="1"/>
  <c r="Q2545" i="1"/>
  <c r="Q2544" i="1"/>
  <c r="Q2543" i="1"/>
  <c r="Q2542" i="1"/>
  <c r="Q2541" i="1"/>
  <c r="Q2540" i="1"/>
  <c r="Q2539" i="1"/>
  <c r="Q2538" i="1"/>
  <c r="Q2537" i="1"/>
  <c r="Q2536" i="1"/>
  <c r="Q2535" i="1"/>
  <c r="Q2534" i="1"/>
  <c r="Q2533" i="1"/>
  <c r="Q2532" i="1"/>
  <c r="Q2531" i="1"/>
  <c r="Q2530" i="1"/>
  <c r="Q2529" i="1"/>
  <c r="Q2528" i="1"/>
  <c r="Q2527" i="1"/>
  <c r="Q2526" i="1"/>
  <c r="Q2525" i="1"/>
  <c r="Q2524" i="1"/>
  <c r="Q2523" i="1"/>
  <c r="Q2502" i="1"/>
  <c r="Q2501" i="1"/>
  <c r="Q2500" i="1"/>
  <c r="Q2499" i="1"/>
  <c r="Q2498" i="1"/>
  <c r="Q2497" i="1"/>
  <c r="Q2496" i="1"/>
  <c r="Q2495" i="1"/>
  <c r="Q2494" i="1"/>
  <c r="Q2493" i="1"/>
  <c r="Q2492" i="1"/>
  <c r="Q2491" i="1"/>
  <c r="Q2490" i="1"/>
  <c r="Q2489" i="1"/>
  <c r="Q2488" i="1"/>
  <c r="Q2487" i="1"/>
  <c r="Q2486" i="1"/>
  <c r="Q2485" i="1"/>
  <c r="Q2484" i="1"/>
  <c r="Q2483" i="1"/>
  <c r="Q2482" i="1"/>
  <c r="Q2481" i="1"/>
  <c r="Q2480" i="1"/>
  <c r="Q2479" i="1"/>
  <c r="Q2478" i="1"/>
  <c r="Q2477" i="1"/>
  <c r="Q2476" i="1"/>
  <c r="Q2475" i="1"/>
  <c r="Q2474" i="1"/>
  <c r="Q2473" i="1"/>
  <c r="Q2472" i="1"/>
  <c r="Q2471" i="1"/>
  <c r="Q2470" i="1"/>
  <c r="Q2469" i="1"/>
  <c r="Q2468" i="1"/>
  <c r="Q2467" i="1"/>
  <c r="Q2466" i="1"/>
  <c r="Q2465" i="1"/>
  <c r="Q2464" i="1"/>
  <c r="Q2463" i="1"/>
  <c r="Q2322" i="1"/>
  <c r="Q2321" i="1"/>
  <c r="Q2320" i="1"/>
  <c r="Q2319" i="1"/>
  <c r="Q2318" i="1"/>
  <c r="Q2317" i="1"/>
  <c r="Q2316" i="1"/>
  <c r="Q2315" i="1"/>
  <c r="Q2314" i="1"/>
  <c r="Q2313" i="1"/>
  <c r="Q2312" i="1"/>
  <c r="Q2311" i="1"/>
  <c r="Q2310" i="1"/>
  <c r="Q2309" i="1"/>
  <c r="Q2308" i="1"/>
  <c r="Q2307" i="1"/>
  <c r="Q2306" i="1"/>
  <c r="Q2305" i="1"/>
  <c r="Q2304" i="1"/>
  <c r="Q2303" i="1"/>
  <c r="Q2302" i="1"/>
  <c r="Q2301" i="1"/>
  <c r="Q2300" i="1"/>
  <c r="Q2299" i="1"/>
  <c r="Q2298" i="1"/>
  <c r="Q2297" i="1"/>
  <c r="Q2296" i="1"/>
  <c r="Q2295" i="1"/>
  <c r="Q2294" i="1"/>
  <c r="Q2293" i="1"/>
  <c r="Q2292" i="1"/>
  <c r="Q2291" i="1"/>
  <c r="Q2290" i="1"/>
  <c r="Q2289" i="1"/>
  <c r="Q2288" i="1"/>
  <c r="Q2287" i="1"/>
  <c r="Q2286" i="1"/>
  <c r="Q2285" i="1"/>
  <c r="Q2284" i="1"/>
  <c r="Q2283" i="1"/>
  <c r="Q2222" i="1"/>
  <c r="Q2221" i="1"/>
  <c r="Q2220" i="1"/>
  <c r="Q2219" i="1"/>
  <c r="Q2218" i="1"/>
  <c r="Q2217" i="1"/>
  <c r="Q2216" i="1"/>
  <c r="Q2215" i="1"/>
  <c r="Q2214" i="1"/>
  <c r="Q2213" i="1"/>
  <c r="Q2212" i="1"/>
  <c r="Q2211" i="1"/>
  <c r="Q2210" i="1"/>
  <c r="Q2209" i="1"/>
  <c r="Q2208" i="1"/>
  <c r="Q2207" i="1"/>
  <c r="Q2206" i="1"/>
  <c r="Q2205" i="1"/>
  <c r="Q2204" i="1"/>
  <c r="Q2203" i="1"/>
  <c r="Q2182" i="1"/>
  <c r="Q2181" i="1"/>
  <c r="Q2180" i="1"/>
  <c r="Q2179" i="1"/>
  <c r="Q2178" i="1"/>
  <c r="Q2177" i="1"/>
  <c r="Q2176" i="1"/>
  <c r="Q2175" i="1"/>
  <c r="Q2174" i="1"/>
  <c r="Q2173" i="1"/>
  <c r="Q2172" i="1"/>
  <c r="Q2171" i="1"/>
  <c r="Q2170" i="1"/>
  <c r="Q2169" i="1"/>
  <c r="Q2168" i="1"/>
  <c r="Q2167" i="1"/>
  <c r="Q2166" i="1"/>
  <c r="Q2165" i="1"/>
  <c r="Q2164" i="1"/>
  <c r="Q2163" i="1"/>
  <c r="Q2122" i="1"/>
  <c r="Q2121" i="1"/>
  <c r="Q2120" i="1"/>
  <c r="Q2119" i="1"/>
  <c r="Q2118" i="1"/>
  <c r="Q2117" i="1"/>
  <c r="Q2116" i="1"/>
  <c r="Q2115" i="1"/>
  <c r="Q2114" i="1"/>
  <c r="Q2113" i="1"/>
  <c r="Q2112" i="1"/>
  <c r="Q2111" i="1"/>
  <c r="Q2110" i="1"/>
  <c r="Q2109" i="1"/>
  <c r="Q2108" i="1"/>
  <c r="Q2107" i="1"/>
  <c r="Q2106" i="1"/>
  <c r="Q2105" i="1"/>
  <c r="Q2104" i="1"/>
  <c r="Q2103" i="1"/>
  <c r="Q2102" i="1"/>
  <c r="Q2101" i="1"/>
  <c r="Q2100" i="1"/>
  <c r="Q2099" i="1"/>
  <c r="Q2098" i="1"/>
  <c r="Q2097" i="1"/>
  <c r="Q2096" i="1"/>
  <c r="Q2095" i="1"/>
  <c r="Q2094" i="1"/>
  <c r="Q2093" i="1"/>
  <c r="Q2092" i="1"/>
  <c r="Q2091" i="1"/>
  <c r="Q2090" i="1"/>
  <c r="Q2089" i="1"/>
  <c r="Q2088" i="1"/>
  <c r="Q2087" i="1"/>
  <c r="Q2086" i="1"/>
  <c r="Q2085" i="1"/>
  <c r="Q2084" i="1"/>
  <c r="Q2083" i="1"/>
  <c r="Q1942" i="1"/>
  <c r="Q1941" i="1"/>
  <c r="Q1940" i="1"/>
  <c r="Q1939" i="1"/>
  <c r="Q1938" i="1"/>
  <c r="Q1937" i="1"/>
  <c r="Q1936" i="1"/>
  <c r="Q1935" i="1"/>
  <c r="Q1934" i="1"/>
  <c r="Q1933" i="1"/>
  <c r="Q1932" i="1"/>
  <c r="Q1931" i="1"/>
  <c r="Q1930" i="1"/>
  <c r="Q1929" i="1"/>
  <c r="Q1928" i="1"/>
  <c r="Q1927" i="1"/>
  <c r="Q1926" i="1"/>
  <c r="Q1925" i="1"/>
  <c r="Q1924" i="1"/>
  <c r="Q1923" i="1"/>
  <c r="Q1902" i="1"/>
  <c r="Q1901" i="1"/>
  <c r="Q1900" i="1"/>
  <c r="Q1899" i="1"/>
  <c r="Q1898" i="1"/>
  <c r="Q1897" i="1"/>
  <c r="Q1896" i="1"/>
  <c r="Q1895" i="1"/>
  <c r="Q1894" i="1"/>
  <c r="Q1893" i="1"/>
  <c r="Q1892" i="1"/>
  <c r="Q1891" i="1"/>
  <c r="Q1890" i="1"/>
  <c r="Q1889" i="1"/>
  <c r="Q1888" i="1"/>
  <c r="Q1887" i="1"/>
  <c r="Q1886" i="1"/>
  <c r="Q1885" i="1"/>
  <c r="Q1884" i="1"/>
  <c r="Q1883" i="1"/>
  <c r="Q1862" i="1"/>
  <c r="Q1861" i="1"/>
  <c r="Q1860" i="1"/>
  <c r="Q1859" i="1"/>
  <c r="Q1858" i="1"/>
  <c r="Q1857" i="1"/>
  <c r="Q1856" i="1"/>
  <c r="Q1855" i="1"/>
  <c r="Q1854" i="1"/>
  <c r="Q1853" i="1"/>
  <c r="Q1852" i="1"/>
  <c r="Q1851" i="1"/>
  <c r="Q1850" i="1"/>
  <c r="Q1849" i="1"/>
  <c r="Q1848" i="1"/>
  <c r="Q1847" i="1"/>
  <c r="Q1846" i="1"/>
  <c r="Q1845" i="1"/>
  <c r="Q1844" i="1"/>
  <c r="Q1843" i="1"/>
  <c r="Q1842" i="1"/>
  <c r="Q1841" i="1"/>
  <c r="Q1840" i="1"/>
  <c r="Q1839" i="1"/>
  <c r="Q1838" i="1"/>
  <c r="Q1837" i="1"/>
  <c r="Q1836" i="1"/>
  <c r="Q1835" i="1"/>
  <c r="Q1834" i="1"/>
  <c r="Q1833" i="1"/>
  <c r="Q1832" i="1"/>
  <c r="Q1831" i="1"/>
  <c r="Q1830" i="1"/>
  <c r="Q1829" i="1"/>
  <c r="Q1828" i="1"/>
  <c r="Q1827" i="1"/>
  <c r="Q1826" i="1"/>
  <c r="Q1825" i="1"/>
  <c r="Q1824" i="1"/>
  <c r="Q1823" i="1"/>
  <c r="Q1742" i="1"/>
  <c r="Q1741" i="1"/>
  <c r="Q1740" i="1"/>
  <c r="Q1739" i="1"/>
  <c r="Q1738" i="1"/>
  <c r="Q1737" i="1"/>
  <c r="Q1736" i="1"/>
  <c r="Q1735" i="1"/>
  <c r="Q1734" i="1"/>
  <c r="Q1733" i="1"/>
  <c r="Q1732" i="1"/>
  <c r="Q1731" i="1"/>
  <c r="Q1730" i="1"/>
  <c r="Q1729" i="1"/>
  <c r="Q1728" i="1"/>
  <c r="Q1727" i="1"/>
  <c r="Q1726" i="1"/>
  <c r="Q1725" i="1"/>
  <c r="Q1724" i="1"/>
  <c r="Q1723" i="1"/>
  <c r="Q1722" i="1"/>
  <c r="Q1721" i="1"/>
  <c r="Q1720" i="1"/>
  <c r="Q1719" i="1"/>
  <c r="Q1718" i="1"/>
  <c r="Q1717" i="1"/>
  <c r="Q1716" i="1"/>
  <c r="Q1715" i="1"/>
  <c r="Q1714" i="1"/>
  <c r="Q1713" i="1"/>
  <c r="Q1712" i="1"/>
  <c r="Q1711" i="1"/>
  <c r="Q1710" i="1"/>
  <c r="Q1709" i="1"/>
  <c r="Q1708" i="1"/>
  <c r="Q1707" i="1"/>
  <c r="Q1706" i="1"/>
  <c r="Q1705" i="1"/>
  <c r="Q1704" i="1"/>
  <c r="Q1703" i="1"/>
  <c r="Q1702" i="1"/>
  <c r="Q1701" i="1"/>
  <c r="Q1700" i="1"/>
  <c r="Q1699" i="1"/>
  <c r="Q1698" i="1"/>
  <c r="Q1697" i="1"/>
  <c r="Q1696" i="1"/>
  <c r="Q1695" i="1"/>
  <c r="Q1694" i="1"/>
  <c r="Q1693" i="1"/>
  <c r="Q1692" i="1"/>
  <c r="Q1691" i="1"/>
  <c r="Q1690" i="1"/>
  <c r="Q1689" i="1"/>
  <c r="Q1688" i="1"/>
  <c r="Q1687" i="1"/>
  <c r="Q1686" i="1"/>
  <c r="Q1685" i="1"/>
  <c r="Q1684" i="1"/>
  <c r="Q1683" i="1"/>
  <c r="Q1682" i="1"/>
  <c r="Q1681" i="1"/>
  <c r="Q1680" i="1"/>
  <c r="Q1679" i="1"/>
  <c r="Q1678" i="1"/>
  <c r="Q1677" i="1"/>
  <c r="Q1676" i="1"/>
  <c r="Q1675" i="1"/>
  <c r="Q1674" i="1"/>
  <c r="Q1673" i="1"/>
  <c r="Q1672" i="1"/>
  <c r="Q1671" i="1"/>
  <c r="Q1670" i="1"/>
  <c r="Q1669" i="1"/>
  <c r="Q1668" i="1"/>
  <c r="Q1667" i="1"/>
  <c r="Q1666" i="1"/>
  <c r="Q1665" i="1"/>
  <c r="Q1664" i="1"/>
  <c r="Q1663" i="1"/>
  <c r="Q1662" i="1"/>
  <c r="Q1661" i="1"/>
  <c r="Q1660" i="1"/>
  <c r="Q1659" i="1"/>
  <c r="Q1658" i="1"/>
  <c r="Q1657" i="1"/>
  <c r="Q1656" i="1"/>
  <c r="Q1655" i="1"/>
  <c r="Q1654" i="1"/>
  <c r="Q1653" i="1"/>
  <c r="Q1652" i="1"/>
  <c r="Q1651" i="1"/>
  <c r="Q1650" i="1"/>
  <c r="Q1649" i="1"/>
  <c r="Q1648" i="1"/>
  <c r="Q1647" i="1"/>
  <c r="Q1646" i="1"/>
  <c r="Q1645" i="1"/>
  <c r="Q1644" i="1"/>
  <c r="Q1643" i="1"/>
  <c r="Q1642" i="1"/>
  <c r="Q1641" i="1"/>
  <c r="Q1640" i="1"/>
  <c r="Q1639" i="1"/>
  <c r="Q1638" i="1"/>
  <c r="Q1637" i="1"/>
  <c r="Q1636" i="1"/>
  <c r="Q1635" i="1"/>
  <c r="Q1634" i="1"/>
  <c r="Q1633" i="1"/>
  <c r="Q1632" i="1"/>
  <c r="Q1631" i="1"/>
  <c r="Q1630" i="1"/>
  <c r="Q1629" i="1"/>
  <c r="Q1628" i="1"/>
  <c r="Q1627" i="1"/>
  <c r="Q1626" i="1"/>
  <c r="Q1625" i="1"/>
  <c r="Q1624" i="1"/>
  <c r="Q1623" i="1"/>
  <c r="Q1622" i="1"/>
  <c r="Q1621" i="1"/>
  <c r="Q1620" i="1"/>
  <c r="Q1619" i="1"/>
  <c r="Q1618" i="1"/>
  <c r="Q1617" i="1"/>
  <c r="Q1616" i="1"/>
  <c r="Q1615" i="1"/>
  <c r="Q1614" i="1"/>
  <c r="Q1613" i="1"/>
  <c r="Q1612" i="1"/>
  <c r="Q1611" i="1"/>
  <c r="Q1610" i="1"/>
  <c r="Q1609" i="1"/>
  <c r="Q1608" i="1"/>
  <c r="Q1607" i="1"/>
  <c r="Q1606" i="1"/>
  <c r="Q1605" i="1"/>
  <c r="Q1604" i="1"/>
  <c r="Q1603" i="1"/>
  <c r="Q1041" i="1"/>
  <c r="Q1040" i="1"/>
  <c r="Q1039" i="1"/>
  <c r="Q1038" i="1"/>
  <c r="Q1037" i="1"/>
  <c r="Q1036" i="1"/>
  <c r="Q1035" i="1"/>
  <c r="Q1034" i="1"/>
  <c r="Q1033" i="1"/>
  <c r="Q1032" i="1"/>
  <c r="Q1031" i="1"/>
  <c r="Q1030" i="1"/>
  <c r="Q1029" i="1"/>
  <c r="Q1028" i="1"/>
  <c r="Q1027" i="1"/>
  <c r="Q1026" i="1"/>
  <c r="Q1025" i="1"/>
  <c r="Q1024" i="1"/>
  <c r="Q1023" i="1"/>
  <c r="Q1022" i="1"/>
  <c r="Q941" i="1"/>
  <c r="Q940" i="1"/>
  <c r="Q939" i="1"/>
  <c r="Q938" i="1"/>
  <c r="Q937" i="1"/>
  <c r="Q936" i="1"/>
  <c r="Q935" i="1"/>
  <c r="Q934" i="1"/>
  <c r="Q933" i="1"/>
  <c r="Q932" i="1"/>
  <c r="Q931" i="1"/>
  <c r="Q930" i="1"/>
  <c r="Q929" i="1"/>
  <c r="Q928" i="1"/>
  <c r="Q927" i="1"/>
  <c r="Q926" i="1"/>
  <c r="Q925" i="1"/>
  <c r="Q924" i="1"/>
  <c r="Q923" i="1"/>
  <c r="Q922" i="1"/>
  <c r="Q921" i="1"/>
  <c r="Q920" i="1"/>
  <c r="Q919" i="1"/>
  <c r="Q918" i="1"/>
  <c r="Q917" i="1"/>
  <c r="Q916" i="1"/>
  <c r="Q915" i="1"/>
  <c r="Q914" i="1"/>
  <c r="Q913" i="1"/>
  <c r="Q912" i="1"/>
  <c r="Q911" i="1"/>
  <c r="Q910" i="1"/>
  <c r="Q909" i="1"/>
  <c r="Q908" i="1"/>
  <c r="Q907" i="1"/>
  <c r="Q906" i="1"/>
  <c r="Q905" i="1"/>
  <c r="Q904" i="1"/>
  <c r="Q903" i="1"/>
  <c r="Q902" i="1"/>
  <c r="Q901" i="1"/>
  <c r="Q900" i="1"/>
  <c r="Q899" i="1"/>
  <c r="Q898" i="1"/>
  <c r="Q897" i="1"/>
  <c r="Q896" i="1"/>
  <c r="Q895" i="1"/>
  <c r="Q894" i="1"/>
  <c r="Q893" i="1"/>
  <c r="Q892" i="1"/>
  <c r="Q891" i="1"/>
  <c r="Q890" i="1"/>
  <c r="Q889" i="1"/>
  <c r="Q888" i="1"/>
  <c r="Q887" i="1"/>
  <c r="Q886" i="1"/>
  <c r="Q885" i="1"/>
  <c r="Q884" i="1"/>
  <c r="Q883" i="1"/>
  <c r="Q882" i="1"/>
  <c r="Q881" i="1"/>
  <c r="Q880" i="1"/>
  <c r="Q879" i="1"/>
  <c r="Q878" i="1"/>
  <c r="Q877" i="1"/>
  <c r="Q876" i="1"/>
  <c r="Q875" i="1"/>
  <c r="Q874" i="1"/>
  <c r="Q873" i="1"/>
  <c r="Q872" i="1"/>
  <c r="Q871" i="1"/>
  <c r="Q870" i="1"/>
  <c r="Q869" i="1"/>
  <c r="Q868" i="1"/>
  <c r="Q867" i="1"/>
  <c r="Q866" i="1"/>
  <c r="Q865" i="1"/>
  <c r="Q864" i="1"/>
  <c r="Q863" i="1"/>
  <c r="Q862" i="1"/>
  <c r="Q861" i="1"/>
  <c r="Q860" i="1"/>
  <c r="Q859" i="1"/>
  <c r="Q858" i="1"/>
  <c r="Q857" i="1"/>
  <c r="Q856" i="1"/>
  <c r="Q855" i="1"/>
  <c r="Q854" i="1"/>
  <c r="Q853" i="1"/>
  <c r="Q852" i="1"/>
  <c r="Q851" i="1"/>
  <c r="Q850" i="1"/>
  <c r="Q849" i="1"/>
  <c r="Q848" i="1"/>
  <c r="Q847" i="1"/>
  <c r="Q846" i="1"/>
  <c r="Q845" i="1"/>
  <c r="Q844" i="1"/>
  <c r="Q843" i="1"/>
  <c r="Q842" i="1"/>
  <c r="Q841" i="1"/>
  <c r="Q840" i="1"/>
  <c r="Q839" i="1"/>
  <c r="Q838" i="1"/>
  <c r="Q837" i="1"/>
  <c r="Q836" i="1"/>
  <c r="Q835" i="1"/>
  <c r="Q834" i="1"/>
  <c r="Q833" i="1"/>
  <c r="Q832" i="1"/>
  <c r="Q831" i="1"/>
  <c r="Q830" i="1"/>
  <c r="Q829" i="1"/>
  <c r="Q828" i="1"/>
  <c r="Q827" i="1"/>
  <c r="Q826" i="1"/>
  <c r="Q825" i="1"/>
  <c r="Q824" i="1"/>
  <c r="Q823" i="1"/>
  <c r="Q822" i="1"/>
  <c r="Q821" i="1"/>
  <c r="Q820" i="1"/>
  <c r="Q819" i="1"/>
  <c r="Q818" i="1"/>
  <c r="Q817" i="1"/>
  <c r="Q816" i="1"/>
  <c r="Q815" i="1"/>
  <c r="Q814" i="1"/>
  <c r="Q813" i="1"/>
  <c r="Q812" i="1"/>
  <c r="Q811" i="1"/>
  <c r="Q810" i="1"/>
  <c r="Q809" i="1"/>
  <c r="Q808" i="1"/>
  <c r="Q807" i="1"/>
  <c r="Q806" i="1"/>
  <c r="Q805" i="1"/>
  <c r="Q804" i="1"/>
  <c r="Q803" i="1"/>
  <c r="Q802" i="1"/>
  <c r="Q801" i="1"/>
  <c r="Q800" i="1"/>
  <c r="Q799" i="1"/>
  <c r="Q798" i="1"/>
  <c r="Q797" i="1"/>
  <c r="Q796" i="1"/>
  <c r="Q795" i="1"/>
  <c r="Q794" i="1"/>
  <c r="Q793" i="1"/>
  <c r="Q792" i="1"/>
  <c r="Q791" i="1"/>
  <c r="Q790" i="1"/>
  <c r="Q789" i="1"/>
  <c r="Q788" i="1"/>
  <c r="Q787" i="1"/>
  <c r="Q786" i="1"/>
  <c r="Q785" i="1"/>
  <c r="Q784" i="1"/>
  <c r="Q783" i="1"/>
  <c r="Q782" i="1"/>
  <c r="Q2282" i="1"/>
  <c r="Q2281" i="1"/>
  <c r="Q2280" i="1"/>
  <c r="Q2279" i="1"/>
  <c r="Q2278" i="1"/>
  <c r="Q2277" i="1"/>
  <c r="Q2276" i="1"/>
  <c r="Q2275" i="1"/>
  <c r="Q2274" i="1"/>
  <c r="Q2273" i="1"/>
  <c r="Q2272" i="1"/>
  <c r="Q2271" i="1"/>
  <c r="Q2270" i="1"/>
  <c r="Q2269" i="1"/>
  <c r="Q2268" i="1"/>
  <c r="Q2267" i="1"/>
  <c r="Q2266" i="1"/>
  <c r="Q2265" i="1"/>
  <c r="Q2264" i="1"/>
  <c r="Q2263" i="1"/>
  <c r="Q2262" i="1"/>
  <c r="Q2261" i="1"/>
  <c r="Q2260" i="1"/>
  <c r="Q2259" i="1"/>
  <c r="Q2258" i="1"/>
  <c r="Q2257" i="1"/>
  <c r="Q2256" i="1"/>
  <c r="Q2255" i="1"/>
  <c r="Q2254" i="1"/>
  <c r="Q2253" i="1"/>
  <c r="Q2252" i="1"/>
  <c r="Q2251" i="1"/>
  <c r="Q2250" i="1"/>
  <c r="Q2249" i="1"/>
  <c r="Q2248" i="1"/>
  <c r="Q2247" i="1"/>
  <c r="Q2246" i="1"/>
  <c r="Q2245" i="1"/>
  <c r="Q2244" i="1"/>
  <c r="Q2243" i="1"/>
  <c r="Q2242" i="1"/>
  <c r="Q2241" i="1"/>
  <c r="Q2240" i="1"/>
  <c r="Q2239" i="1"/>
  <c r="Q2238" i="1"/>
  <c r="Q2237" i="1"/>
  <c r="Q2236" i="1"/>
  <c r="Q2235" i="1"/>
  <c r="Q2234" i="1"/>
  <c r="Q2233" i="1"/>
  <c r="Q2232" i="1"/>
  <c r="Q2231" i="1"/>
  <c r="Q2230" i="1"/>
  <c r="Q2229" i="1"/>
  <c r="Q2228" i="1"/>
  <c r="Q2227" i="1"/>
  <c r="Q2226" i="1"/>
  <c r="Q2225" i="1"/>
  <c r="Q2224" i="1"/>
  <c r="Q2223" i="1"/>
  <c r="Q2202" i="1"/>
  <c r="Q2201" i="1"/>
  <c r="Q2200" i="1"/>
  <c r="Q2199" i="1"/>
  <c r="Q2198" i="1"/>
  <c r="Q2197" i="1"/>
  <c r="Q2196" i="1"/>
  <c r="Q2195" i="1"/>
  <c r="Q2194" i="1"/>
  <c r="Q2193" i="1"/>
  <c r="Q2192" i="1"/>
  <c r="Q2191" i="1"/>
  <c r="Q2190" i="1"/>
  <c r="Q2189" i="1"/>
  <c r="Q2188" i="1"/>
  <c r="Q2187" i="1"/>
  <c r="Q2186" i="1"/>
  <c r="Q2185" i="1"/>
  <c r="Q2184" i="1"/>
  <c r="Q2183" i="1"/>
  <c r="Q2162" i="1"/>
  <c r="Q2161" i="1"/>
  <c r="Q2160" i="1"/>
  <c r="Q2159" i="1"/>
  <c r="Q2158" i="1"/>
  <c r="Q2157" i="1"/>
  <c r="Q2156" i="1"/>
  <c r="Q2155" i="1"/>
  <c r="Q2154" i="1"/>
  <c r="Q2153" i="1"/>
  <c r="Q2152" i="1"/>
  <c r="Q2151" i="1"/>
  <c r="Q2150" i="1"/>
  <c r="Q2149" i="1"/>
  <c r="Q2148" i="1"/>
  <c r="Q2147" i="1"/>
  <c r="Q2146" i="1"/>
  <c r="Q2145" i="1"/>
  <c r="Q2144" i="1"/>
  <c r="Q2143" i="1"/>
  <c r="Q2142" i="1"/>
  <c r="Q2141" i="1"/>
  <c r="Q2140" i="1"/>
  <c r="Q2139" i="1"/>
  <c r="Q2138" i="1"/>
  <c r="Q2137" i="1"/>
  <c r="Q2136" i="1"/>
  <c r="Q2135" i="1"/>
  <c r="Q2134" i="1"/>
  <c r="Q2133" i="1"/>
  <c r="Q2132" i="1"/>
  <c r="Q2131" i="1"/>
  <c r="Q2130" i="1"/>
  <c r="Q2129" i="1"/>
  <c r="Q2128" i="1"/>
  <c r="Q2127" i="1"/>
  <c r="Q2126" i="1"/>
  <c r="Q2125" i="1"/>
  <c r="Q2124" i="1"/>
  <c r="Q2123" i="1"/>
  <c r="Q1882" i="1"/>
  <c r="Q1881" i="1"/>
  <c r="Q1880" i="1"/>
  <c r="Q1879" i="1"/>
  <c r="Q1878" i="1"/>
  <c r="Q1877" i="1"/>
  <c r="Q1876" i="1"/>
  <c r="Q1875" i="1"/>
  <c r="Q1874" i="1"/>
  <c r="Q1873" i="1"/>
  <c r="Q1872" i="1"/>
  <c r="Q1871" i="1"/>
  <c r="Q1870" i="1"/>
  <c r="Q1869" i="1"/>
  <c r="Q1868" i="1"/>
  <c r="Q1867" i="1"/>
  <c r="Q1866" i="1"/>
  <c r="Q1865" i="1"/>
  <c r="Q1864" i="1"/>
  <c r="Q1863" i="1"/>
  <c r="Q1145" i="1"/>
  <c r="Q1144" i="1"/>
  <c r="Q1143" i="1"/>
  <c r="Q1142" i="1"/>
  <c r="Q1141" i="1"/>
  <c r="Q1140" i="1"/>
  <c r="Q1139" i="1"/>
  <c r="Q1138" i="1"/>
  <c r="Q1137" i="1"/>
  <c r="Q1136" i="1"/>
  <c r="Q1135" i="1"/>
  <c r="Q1134" i="1"/>
  <c r="Q1133" i="1"/>
  <c r="Q1132" i="1"/>
  <c r="Q1131" i="1"/>
  <c r="Q1130" i="1"/>
  <c r="Q1129" i="1"/>
  <c r="Q1128" i="1"/>
  <c r="Q1127" i="1"/>
  <c r="Q1126" i="1"/>
  <c r="Q1125" i="1"/>
  <c r="Q1124" i="1"/>
  <c r="Q1123" i="1"/>
  <c r="Q1122" i="1"/>
  <c r="Q1121" i="1"/>
  <c r="Q1120" i="1"/>
  <c r="Q1119" i="1"/>
  <c r="Q1118" i="1"/>
  <c r="Q1117" i="1"/>
  <c r="Q1116" i="1"/>
  <c r="Q1115" i="1"/>
  <c r="Q1114" i="1"/>
  <c r="Q1113" i="1"/>
  <c r="Q1112" i="1"/>
  <c r="Q1111" i="1"/>
  <c r="Q1110" i="1"/>
  <c r="Q1109" i="1"/>
  <c r="Q1108" i="1"/>
  <c r="Q1107" i="1"/>
  <c r="Q1106" i="1"/>
  <c r="Q1105" i="1"/>
  <c r="Q1104" i="1"/>
  <c r="Q1103" i="1"/>
  <c r="Q1102" i="1"/>
  <c r="Q1101" i="1"/>
  <c r="Q1100" i="1"/>
  <c r="Q1099" i="1"/>
  <c r="Q1098" i="1"/>
  <c r="Q1097" i="1"/>
  <c r="Q1096" i="1"/>
  <c r="Q1095" i="1"/>
  <c r="Q1094" i="1"/>
  <c r="Q1093" i="1"/>
  <c r="Q1092" i="1"/>
  <c r="Q1091" i="1"/>
  <c r="Q1090" i="1"/>
  <c r="Q1089" i="1"/>
  <c r="Q1088" i="1"/>
  <c r="Q1087" i="1"/>
  <c r="Q1086" i="1"/>
  <c r="Q1085" i="1"/>
  <c r="Q1084" i="1"/>
  <c r="Q1083" i="1"/>
  <c r="Q1082" i="1"/>
  <c r="Q1081" i="1"/>
  <c r="Q1080" i="1"/>
  <c r="Q1079" i="1"/>
  <c r="Q1078" i="1"/>
  <c r="Q1077" i="1"/>
  <c r="Q1076" i="1"/>
  <c r="Q1075" i="1"/>
  <c r="Q1074" i="1"/>
  <c r="Q1073" i="1"/>
  <c r="Q1072" i="1"/>
  <c r="Q1071" i="1"/>
  <c r="Q1070" i="1"/>
  <c r="Q1069" i="1"/>
  <c r="Q1068" i="1"/>
  <c r="Q1067" i="1"/>
  <c r="Q1066" i="1"/>
  <c r="Q2702" i="1"/>
  <c r="Q2701" i="1"/>
  <c r="Q2700" i="1"/>
  <c r="Q2699" i="1"/>
  <c r="Q2698" i="1"/>
  <c r="Q2697" i="1"/>
  <c r="Q2696" i="1"/>
  <c r="Q2695" i="1"/>
  <c r="Q2694" i="1"/>
  <c r="Q2693" i="1"/>
  <c r="Q2692" i="1"/>
  <c r="Q2691" i="1"/>
  <c r="Q2690" i="1"/>
  <c r="Q2689" i="1"/>
  <c r="Q2688" i="1"/>
  <c r="Q2687" i="1"/>
  <c r="Q2686" i="1"/>
  <c r="Q2685" i="1"/>
  <c r="Q2684" i="1"/>
  <c r="Q2683" i="1"/>
  <c r="Q2602" i="1"/>
  <c r="Q2601" i="1"/>
  <c r="Q2600" i="1"/>
  <c r="Q2599" i="1"/>
  <c r="Q2598" i="1"/>
  <c r="Q2597" i="1"/>
  <c r="Q2596" i="1"/>
  <c r="Q2595" i="1"/>
  <c r="Q2594" i="1"/>
  <c r="Q2593" i="1"/>
  <c r="Q2592" i="1"/>
  <c r="Q2591" i="1"/>
  <c r="Q2590" i="1"/>
  <c r="Q2589" i="1"/>
  <c r="Q2588" i="1"/>
  <c r="Q2587" i="1"/>
  <c r="Q2586" i="1"/>
  <c r="Q2585" i="1"/>
  <c r="Q2584" i="1"/>
  <c r="Q2583" i="1"/>
  <c r="Q2582" i="1"/>
  <c r="Q2581" i="1"/>
  <c r="Q2580" i="1"/>
  <c r="Q2579" i="1"/>
  <c r="Q2578" i="1"/>
  <c r="Q2577" i="1"/>
  <c r="Q2576" i="1"/>
  <c r="Q2575" i="1"/>
  <c r="Q2574" i="1"/>
  <c r="Q2573" i="1"/>
  <c r="Q2572" i="1"/>
  <c r="Q2571" i="1"/>
  <c r="Q2570" i="1"/>
  <c r="Q2569" i="1"/>
  <c r="Q2568" i="1"/>
  <c r="Q2567" i="1"/>
  <c r="Q2566" i="1"/>
  <c r="Q2565" i="1"/>
  <c r="Q2564" i="1"/>
  <c r="Q2563" i="1"/>
  <c r="Q2522" i="1"/>
  <c r="Q2521" i="1"/>
  <c r="Q2520" i="1"/>
  <c r="Q2519" i="1"/>
  <c r="Q2518" i="1"/>
  <c r="Q2517" i="1"/>
  <c r="Q2516" i="1"/>
  <c r="Q2515" i="1"/>
  <c r="Q2514" i="1"/>
  <c r="Q2513" i="1"/>
  <c r="Q2512" i="1"/>
  <c r="Q2511" i="1"/>
  <c r="Q2510" i="1"/>
  <c r="Q2509" i="1"/>
  <c r="Q2508" i="1"/>
  <c r="Q2507" i="1"/>
  <c r="Q2506" i="1"/>
  <c r="Q2505" i="1"/>
  <c r="Q2504" i="1"/>
  <c r="Q2503" i="1"/>
  <c r="Q2462" i="1"/>
  <c r="Q2461" i="1"/>
  <c r="Q2460" i="1"/>
  <c r="Q2459" i="1"/>
  <c r="Q2458" i="1"/>
  <c r="Q2457" i="1"/>
  <c r="Q2456" i="1"/>
  <c r="Q2455" i="1"/>
  <c r="Q2454" i="1"/>
  <c r="Q2453" i="1"/>
  <c r="Q2452" i="1"/>
  <c r="Q2451" i="1"/>
  <c r="Q2450" i="1"/>
  <c r="Q2449" i="1"/>
  <c r="Q2448" i="1"/>
  <c r="Q2447" i="1"/>
  <c r="Q2446" i="1"/>
  <c r="Q2445" i="1"/>
  <c r="Q2444" i="1"/>
  <c r="Q2443" i="1"/>
  <c r="Q2442" i="1"/>
  <c r="Q2441" i="1"/>
  <c r="Q2440" i="1"/>
  <c r="Q2439" i="1"/>
  <c r="Q2438" i="1"/>
  <c r="Q2437" i="1"/>
  <c r="Q2436" i="1"/>
  <c r="Q2435" i="1"/>
  <c r="Q2434" i="1"/>
  <c r="Q2433" i="1"/>
  <c r="Q2432" i="1"/>
  <c r="Q2431" i="1"/>
  <c r="Q2430" i="1"/>
  <c r="Q2429" i="1"/>
  <c r="Q2428" i="1"/>
  <c r="Q2427" i="1"/>
  <c r="Q2426" i="1"/>
  <c r="Q2425" i="1"/>
  <c r="Q2424" i="1"/>
  <c r="Q2423" i="1"/>
  <c r="Q2422" i="1"/>
  <c r="Q2421" i="1"/>
  <c r="Q2420" i="1"/>
  <c r="Q2419" i="1"/>
  <c r="Q2418" i="1"/>
  <c r="Q2417" i="1"/>
  <c r="Q2416" i="1"/>
  <c r="Q2415" i="1"/>
  <c r="Q2414" i="1"/>
  <c r="Q2413" i="1"/>
  <c r="Q2412" i="1"/>
  <c r="Q2411" i="1"/>
  <c r="Q2410" i="1"/>
  <c r="Q2409" i="1"/>
  <c r="Q2408" i="1"/>
  <c r="Q2407" i="1"/>
  <c r="Q2406" i="1"/>
  <c r="Q2405" i="1"/>
  <c r="Q2404" i="1"/>
  <c r="Q2403" i="1"/>
  <c r="Q2342" i="1"/>
  <c r="Q2341" i="1"/>
  <c r="Q2340" i="1"/>
  <c r="Q2339" i="1"/>
  <c r="Q2338" i="1"/>
  <c r="Q2337" i="1"/>
  <c r="Q2336" i="1"/>
  <c r="Q2335" i="1"/>
  <c r="Q2334" i="1"/>
  <c r="Q2333" i="1"/>
  <c r="Q2332" i="1"/>
  <c r="Q2331" i="1"/>
  <c r="Q2330" i="1"/>
  <c r="Q2329" i="1"/>
  <c r="Q2328" i="1"/>
  <c r="Q2327" i="1"/>
  <c r="Q2326" i="1"/>
  <c r="Q2325" i="1"/>
  <c r="Q2324" i="1"/>
  <c r="Q2323" i="1"/>
  <c r="Q1185" i="1"/>
  <c r="Q1184" i="1"/>
  <c r="Q1183" i="1"/>
  <c r="Q1182" i="1"/>
  <c r="Q1181" i="1"/>
  <c r="Q1180" i="1"/>
  <c r="Q1179" i="1"/>
  <c r="Q1178" i="1"/>
  <c r="Q1177" i="1"/>
  <c r="Q1176" i="1"/>
  <c r="Q1175" i="1"/>
  <c r="Q1174" i="1"/>
  <c r="Q1173" i="1"/>
  <c r="Q1172" i="1"/>
  <c r="Q1171" i="1"/>
  <c r="Q1170" i="1"/>
  <c r="Q1169" i="1"/>
  <c r="Q1168" i="1"/>
  <c r="Q1167" i="1"/>
  <c r="Q1166" i="1"/>
  <c r="Q1165" i="1"/>
  <c r="Q1164" i="1"/>
  <c r="Q1163" i="1"/>
  <c r="Q1162" i="1"/>
  <c r="Q1161" i="1"/>
  <c r="Q1160" i="1"/>
  <c r="Q1159" i="1"/>
  <c r="Q1158" i="1"/>
  <c r="Q1157" i="1"/>
  <c r="Q1156" i="1"/>
  <c r="Q1155" i="1"/>
  <c r="Q1154" i="1"/>
  <c r="Q1153" i="1"/>
  <c r="Q1152" i="1"/>
  <c r="Q1151" i="1"/>
  <c r="Q1150" i="1"/>
  <c r="Q1149" i="1"/>
  <c r="Q1148" i="1"/>
  <c r="Q1147" i="1"/>
  <c r="Q114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406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367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366" i="1"/>
  <c r="Q136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4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0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286" i="1"/>
  <c r="R128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4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2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18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4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2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066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4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2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94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02" i="1"/>
  <c r="R90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88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6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41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78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6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2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6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54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42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24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16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2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6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2" i="1"/>
  <c r="P4115" i="1" l="1"/>
  <c r="P4114" i="1"/>
  <c r="P4113" i="1"/>
  <c r="P4112" i="1"/>
  <c r="P4110" i="1"/>
  <c r="P4109" i="1"/>
  <c r="P4108" i="1"/>
  <c r="P4107" i="1"/>
  <c r="P4106" i="1"/>
  <c r="P4105" i="1"/>
  <c r="P4104" i="1"/>
  <c r="P4101" i="1"/>
  <c r="P4098" i="1"/>
  <c r="P4097" i="1"/>
  <c r="P4096" i="1"/>
  <c r="P4095" i="1"/>
  <c r="P4094" i="1"/>
  <c r="P4093" i="1"/>
  <c r="P4092" i="1"/>
  <c r="P4091" i="1"/>
  <c r="P4090" i="1"/>
  <c r="P4088" i="1"/>
  <c r="P4087" i="1"/>
  <c r="P4086" i="1"/>
  <c r="P4085" i="1"/>
  <c r="P4084" i="1"/>
  <c r="P4083" i="1"/>
  <c r="P4081" i="1"/>
  <c r="P4079" i="1"/>
  <c r="P4077" i="1"/>
  <c r="P4076" i="1"/>
  <c r="P4075" i="1"/>
  <c r="P4074" i="1"/>
  <c r="P4072" i="1"/>
  <c r="P4071" i="1"/>
  <c r="P4070" i="1"/>
  <c r="P4069" i="1"/>
  <c r="P4068" i="1"/>
  <c r="P4067" i="1"/>
  <c r="P4066" i="1"/>
  <c r="P4065" i="1"/>
  <c r="P4064" i="1"/>
  <c r="P4062" i="1"/>
  <c r="P4061" i="1"/>
  <c r="P4060" i="1"/>
  <c r="P4059" i="1"/>
  <c r="P4058" i="1"/>
  <c r="P4057" i="1"/>
  <c r="P4055" i="1"/>
  <c r="P4054" i="1"/>
  <c r="P4052" i="1"/>
  <c r="P4051" i="1"/>
  <c r="P4050" i="1"/>
  <c r="P4049" i="1"/>
  <c r="P4048" i="1"/>
  <c r="P4047" i="1"/>
  <c r="P4046" i="1"/>
  <c r="P4044" i="1"/>
  <c r="P4043" i="1"/>
  <c r="P4042" i="1"/>
  <c r="P4041" i="1"/>
  <c r="P4040" i="1"/>
  <c r="P4039" i="1"/>
  <c r="P4038" i="1"/>
  <c r="P4037" i="1"/>
  <c r="P4036" i="1"/>
  <c r="P4035" i="1"/>
  <c r="P4034" i="1"/>
  <c r="P4032" i="1"/>
  <c r="P4030" i="1"/>
  <c r="P4029" i="1"/>
  <c r="P4027" i="1"/>
  <c r="P4026" i="1"/>
  <c r="P4024" i="1"/>
  <c r="P4023" i="1"/>
  <c r="P4022" i="1"/>
  <c r="P4021" i="1"/>
  <c r="P4020" i="1"/>
  <c r="P4019" i="1"/>
  <c r="P4018" i="1"/>
  <c r="P4017" i="1"/>
  <c r="P4015" i="1"/>
  <c r="P4013" i="1"/>
  <c r="P4012" i="1"/>
  <c r="P4011" i="1"/>
  <c r="P4010" i="1"/>
  <c r="P4009" i="1"/>
  <c r="P4007" i="1"/>
  <c r="P4006" i="1"/>
  <c r="P4005" i="1"/>
  <c r="P4004" i="1"/>
  <c r="P4003" i="1"/>
  <c r="P4002" i="1"/>
  <c r="P4001" i="1"/>
  <c r="P4000" i="1"/>
  <c r="P3998" i="1"/>
  <c r="P3997" i="1"/>
  <c r="P3996" i="1"/>
  <c r="P3994" i="1"/>
  <c r="P3993" i="1"/>
  <c r="P3992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6" i="1"/>
  <c r="P3975" i="1"/>
  <c r="P3974" i="1"/>
  <c r="P3973" i="1"/>
  <c r="P3972" i="1"/>
  <c r="P3971" i="1"/>
  <c r="P3970" i="1"/>
  <c r="P3969" i="1"/>
  <c r="P3968" i="1"/>
  <c r="P3967" i="1"/>
  <c r="P3966" i="1"/>
  <c r="P3964" i="1"/>
  <c r="P3963" i="1"/>
  <c r="P3962" i="1"/>
  <c r="P3961" i="1"/>
  <c r="P3960" i="1"/>
  <c r="P3959" i="1"/>
  <c r="P3957" i="1"/>
  <c r="P3954" i="1"/>
  <c r="P3952" i="1"/>
  <c r="P3951" i="1"/>
  <c r="P3949" i="1"/>
  <c r="P3948" i="1"/>
  <c r="P3947" i="1"/>
  <c r="P3945" i="1"/>
  <c r="P3943" i="1"/>
  <c r="P3942" i="1"/>
  <c r="P3941" i="1"/>
  <c r="P3940" i="1"/>
  <c r="P3939" i="1"/>
  <c r="P3937" i="1"/>
  <c r="P3936" i="1"/>
  <c r="P3935" i="1"/>
  <c r="P3934" i="1"/>
  <c r="P3931" i="1"/>
  <c r="P3930" i="1"/>
  <c r="P3929" i="1"/>
  <c r="P3928" i="1"/>
  <c r="P3927" i="1"/>
  <c r="P3926" i="1"/>
  <c r="P3925" i="1"/>
  <c r="P3924" i="1"/>
  <c r="P3922" i="1"/>
  <c r="P3921" i="1"/>
  <c r="P3920" i="1"/>
  <c r="P3919" i="1"/>
  <c r="P3917" i="1"/>
  <c r="P3916" i="1"/>
  <c r="P3915" i="1"/>
  <c r="P3913" i="1"/>
  <c r="P3912" i="1"/>
  <c r="P3911" i="1"/>
  <c r="P3910" i="1"/>
  <c r="P3909" i="1"/>
  <c r="P3908" i="1"/>
  <c r="P3907" i="1"/>
  <c r="P3906" i="1"/>
  <c r="P3904" i="1"/>
  <c r="P3903" i="1"/>
  <c r="P3902" i="1"/>
  <c r="P3901" i="1"/>
  <c r="P3900" i="1"/>
  <c r="P3899" i="1"/>
  <c r="P3898" i="1"/>
  <c r="P3897" i="1"/>
  <c r="P3896" i="1"/>
  <c r="P3895" i="1"/>
  <c r="P3893" i="1"/>
  <c r="P3892" i="1"/>
  <c r="P3891" i="1"/>
  <c r="P3890" i="1"/>
  <c r="P3889" i="1"/>
  <c r="P3883" i="1"/>
  <c r="P3882" i="1"/>
  <c r="P3880" i="1"/>
  <c r="P3879" i="1"/>
  <c r="P3878" i="1"/>
  <c r="P3873" i="1"/>
  <c r="P3872" i="1"/>
  <c r="P3871" i="1"/>
  <c r="P3870" i="1"/>
  <c r="P3869" i="1"/>
  <c r="P3868" i="1"/>
  <c r="P3867" i="1"/>
  <c r="P3866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5" i="1"/>
  <c r="P3803" i="1"/>
  <c r="P3802" i="1"/>
  <c r="P3801" i="1"/>
  <c r="P3800" i="1"/>
  <c r="P3799" i="1"/>
  <c r="P3797" i="1"/>
  <c r="P3796" i="1"/>
  <c r="P3795" i="1"/>
  <c r="P3794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4" i="1"/>
  <c r="P3742" i="1"/>
  <c r="P3741" i="1"/>
  <c r="P3740" i="1"/>
  <c r="P3739" i="1"/>
  <c r="P3738" i="1"/>
  <c r="P3737" i="1"/>
  <c r="P3736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4" i="1"/>
  <c r="P3642" i="1"/>
  <c r="P3640" i="1"/>
  <c r="P3639" i="1"/>
  <c r="P3637" i="1"/>
  <c r="P3636" i="1"/>
  <c r="P3635" i="1"/>
  <c r="P3634" i="1"/>
  <c r="P3633" i="1"/>
  <c r="P3632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7" i="1"/>
  <c r="P3205" i="1"/>
  <c r="P3204" i="1"/>
  <c r="P3203" i="1"/>
  <c r="P3201" i="1"/>
  <c r="P3200" i="1"/>
  <c r="P3199" i="1"/>
  <c r="P3198" i="1"/>
  <c r="P3197" i="1"/>
  <c r="P3195" i="1"/>
  <c r="P3194" i="1"/>
  <c r="P3193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6" i="1"/>
  <c r="P3144" i="1"/>
  <c r="P3143" i="1"/>
  <c r="P3142" i="1"/>
  <c r="P3141" i="1"/>
  <c r="P3139" i="1"/>
  <c r="P3138" i="1"/>
  <c r="P3137" i="1"/>
  <c r="P3136" i="1"/>
  <c r="P3135" i="1"/>
  <c r="P3134" i="1"/>
  <c r="P3133" i="1"/>
  <c r="P3132" i="1"/>
  <c r="P3131" i="1"/>
  <c r="P3130" i="1"/>
  <c r="P3128" i="1"/>
  <c r="P3125" i="1"/>
  <c r="P3124" i="1"/>
  <c r="P3123" i="1"/>
  <c r="P3122" i="1"/>
  <c r="P3121" i="1"/>
  <c r="P3120" i="1"/>
  <c r="P3119" i="1"/>
  <c r="P3118" i="1"/>
  <c r="P3117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2" i="1"/>
  <c r="P3061" i="1"/>
  <c r="P3060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59" i="1"/>
  <c r="P2958" i="1"/>
  <c r="P2957" i="1"/>
  <c r="P2955" i="1"/>
  <c r="P2954" i="1"/>
  <c r="P2953" i="1"/>
  <c r="P2951" i="1"/>
  <c r="P2949" i="1"/>
  <c r="P2948" i="1"/>
  <c r="P2946" i="1"/>
  <c r="P2944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5" i="1"/>
  <c r="P2914" i="1"/>
  <c r="P2913" i="1"/>
  <c r="P2911" i="1"/>
  <c r="P2910" i="1"/>
  <c r="P2909" i="1"/>
  <c r="P2908" i="1"/>
  <c r="P2907" i="1"/>
  <c r="P2906" i="1"/>
  <c r="P2905" i="1"/>
  <c r="P2904" i="1"/>
  <c r="P2903" i="1"/>
  <c r="P2902" i="1"/>
  <c r="P2900" i="1"/>
  <c r="P2899" i="1"/>
  <c r="P2898" i="1"/>
  <c r="P2897" i="1"/>
  <c r="P2895" i="1"/>
  <c r="P2894" i="1"/>
  <c r="P2893" i="1"/>
  <c r="P2892" i="1"/>
  <c r="P2891" i="1"/>
  <c r="P2889" i="1"/>
  <c r="P2888" i="1"/>
  <c r="P2887" i="1"/>
  <c r="P2886" i="1"/>
  <c r="P2885" i="1"/>
  <c r="P2884" i="1"/>
  <c r="P2882" i="1"/>
  <c r="P2881" i="1"/>
  <c r="P2880" i="1"/>
  <c r="P2879" i="1"/>
  <c r="P2877" i="1"/>
  <c r="P2876" i="1"/>
  <c r="P2875" i="1"/>
  <c r="P2873" i="1"/>
  <c r="P2872" i="1"/>
  <c r="P2871" i="1"/>
  <c r="P2870" i="1"/>
  <c r="P2869" i="1"/>
  <c r="P2868" i="1"/>
  <c r="P2866" i="1"/>
  <c r="P2865" i="1"/>
  <c r="P2864" i="1"/>
  <c r="P2863" i="1"/>
  <c r="P2862" i="1"/>
  <c r="P2861" i="1"/>
  <c r="P2859" i="1"/>
  <c r="P2858" i="1"/>
  <c r="P2857" i="1"/>
  <c r="P2856" i="1"/>
  <c r="P2854" i="1"/>
  <c r="P2852" i="1"/>
  <c r="P2851" i="1"/>
  <c r="P2850" i="1"/>
  <c r="P2847" i="1"/>
  <c r="P2846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1" i="1"/>
  <c r="P2780" i="1"/>
  <c r="P2779" i="1"/>
  <c r="P2778" i="1"/>
  <c r="P2777" i="1"/>
  <c r="P2776" i="1"/>
  <c r="P2775" i="1"/>
  <c r="P2772" i="1"/>
  <c r="P2771" i="1"/>
  <c r="P2770" i="1"/>
  <c r="P2769" i="1"/>
  <c r="P2768" i="1"/>
  <c r="P2766" i="1"/>
  <c r="P2765" i="1"/>
  <c r="P2764" i="1"/>
  <c r="P2763" i="1"/>
  <c r="P2761" i="1"/>
  <c r="P2760" i="1"/>
  <c r="P2759" i="1"/>
  <c r="P2758" i="1"/>
  <c r="P2757" i="1"/>
  <c r="P2755" i="1"/>
  <c r="P2754" i="1"/>
  <c r="P2751" i="1"/>
  <c r="P2750" i="1"/>
  <c r="P2749" i="1"/>
  <c r="P2748" i="1"/>
  <c r="P2747" i="1"/>
  <c r="P2746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0" i="1"/>
  <c r="P2699" i="1"/>
  <c r="P2698" i="1"/>
  <c r="P2697" i="1"/>
  <c r="P2695" i="1"/>
  <c r="P2694" i="1"/>
  <c r="P2693" i="1"/>
  <c r="P2692" i="1"/>
  <c r="P2690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4" i="1"/>
  <c r="P2593" i="1"/>
  <c r="P2591" i="1"/>
  <c r="P2590" i="1"/>
  <c r="P2589" i="1"/>
  <c r="P2588" i="1"/>
  <c r="P2587" i="1"/>
  <c r="P2585" i="1"/>
  <c r="P2583" i="1"/>
  <c r="P2582" i="1"/>
  <c r="P2581" i="1"/>
  <c r="P2573" i="1"/>
  <c r="P2572" i="1"/>
  <c r="P2571" i="1"/>
  <c r="P2570" i="1"/>
  <c r="P2569" i="1"/>
  <c r="P2567" i="1"/>
  <c r="P2564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1" i="1"/>
  <c r="P2519" i="1"/>
  <c r="P2517" i="1"/>
  <c r="P2516" i="1"/>
  <c r="P2512" i="1"/>
  <c r="P2511" i="1"/>
  <c r="P2508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0" i="1"/>
  <c r="P2438" i="1"/>
  <c r="P2437" i="1"/>
  <c r="P2436" i="1"/>
  <c r="P2434" i="1"/>
  <c r="P2432" i="1"/>
  <c r="P2431" i="1"/>
  <c r="P2427" i="1"/>
  <c r="P2426" i="1"/>
  <c r="P2425" i="1"/>
  <c r="P2424" i="1"/>
  <c r="P2423" i="1"/>
  <c r="P2422" i="1"/>
  <c r="P2420" i="1"/>
  <c r="P2418" i="1"/>
  <c r="P2417" i="1"/>
  <c r="P2416" i="1"/>
  <c r="P2415" i="1"/>
  <c r="P2413" i="1"/>
  <c r="P2411" i="1"/>
  <c r="P2410" i="1"/>
  <c r="P2409" i="1"/>
  <c r="P2408" i="1"/>
  <c r="P2407" i="1"/>
  <c r="P2405" i="1"/>
  <c r="P2404" i="1"/>
  <c r="P2403" i="1"/>
  <c r="P2398" i="1"/>
  <c r="P2396" i="1"/>
  <c r="P2395" i="1"/>
  <c r="P2393" i="1"/>
  <c r="P2391" i="1"/>
  <c r="P2390" i="1"/>
  <c r="P2389" i="1"/>
  <c r="P2387" i="1"/>
  <c r="P2386" i="1"/>
  <c r="P2385" i="1"/>
  <c r="P2384" i="1"/>
  <c r="P2383" i="1"/>
  <c r="P2382" i="1"/>
  <c r="P2378" i="1"/>
  <c r="P2376" i="1"/>
  <c r="P2374" i="1"/>
  <c r="P2372" i="1"/>
  <c r="P2370" i="1"/>
  <c r="P2369" i="1"/>
  <c r="P2368" i="1"/>
  <c r="P2364" i="1"/>
  <c r="P2362" i="1"/>
  <c r="P2361" i="1"/>
  <c r="P2357" i="1"/>
  <c r="P2356" i="1"/>
  <c r="P2353" i="1"/>
  <c r="P2350" i="1"/>
  <c r="P2349" i="1"/>
  <c r="P2348" i="1"/>
  <c r="P2346" i="1"/>
  <c r="P2345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0" i="1"/>
  <c r="P2149" i="1"/>
  <c r="P2148" i="1"/>
  <c r="P2147" i="1"/>
  <c r="P2146" i="1"/>
  <c r="P2145" i="1"/>
  <c r="P2144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7" i="1"/>
  <c r="P1994" i="1"/>
  <c r="P1993" i="1"/>
  <c r="P1992" i="1"/>
  <c r="P1991" i="1"/>
  <c r="P1990" i="1"/>
  <c r="P1989" i="1"/>
  <c r="P1988" i="1"/>
  <c r="P1987" i="1"/>
  <c r="P1986" i="1"/>
  <c r="P1985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77" i="1"/>
  <c r="P1876" i="1"/>
  <c r="P1875" i="1"/>
  <c r="P1874" i="1"/>
  <c r="P1873" i="1"/>
  <c r="P1872" i="1"/>
  <c r="P1870" i="1"/>
  <c r="P1869" i="1"/>
  <c r="P1868" i="1"/>
  <c r="P1866" i="1"/>
  <c r="P1865" i="1"/>
  <c r="P1864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19" i="1"/>
  <c r="P1818" i="1"/>
  <c r="P1816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1" i="1"/>
  <c r="P1740" i="1"/>
  <c r="P1739" i="1"/>
  <c r="P1738" i="1"/>
  <c r="P1737" i="1"/>
  <c r="P1736" i="1"/>
  <c r="P1730" i="1"/>
  <c r="P1729" i="1"/>
  <c r="P1728" i="1"/>
  <c r="P1727" i="1"/>
  <c r="P1726" i="1"/>
  <c r="P1725" i="1"/>
  <c r="P1724" i="1"/>
  <c r="P1722" i="1"/>
  <c r="P1721" i="1"/>
  <c r="P1720" i="1"/>
  <c r="P1719" i="1"/>
  <c r="P1718" i="1"/>
  <c r="P1717" i="1"/>
  <c r="P1716" i="1"/>
  <c r="P1715" i="1"/>
  <c r="P1713" i="1"/>
  <c r="P1712" i="1"/>
  <c r="P1711" i="1"/>
  <c r="P1709" i="1"/>
  <c r="P1706" i="1"/>
  <c r="P1705" i="1"/>
  <c r="P1703" i="1"/>
  <c r="P1702" i="1"/>
  <c r="P1701" i="1"/>
  <c r="P1699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0" i="1"/>
  <c r="P1598" i="1"/>
  <c r="P1597" i="1"/>
  <c r="P1596" i="1"/>
  <c r="P1595" i="1"/>
  <c r="P1593" i="1"/>
  <c r="P1592" i="1"/>
  <c r="P1589" i="1"/>
  <c r="P1587" i="1"/>
  <c r="P1585" i="1"/>
  <c r="P1584" i="1"/>
  <c r="P1583" i="1"/>
  <c r="P1581" i="1"/>
  <c r="P1580" i="1"/>
  <c r="P1579" i="1"/>
  <c r="P1578" i="1"/>
  <c r="P1577" i="1"/>
  <c r="P1576" i="1"/>
  <c r="P1575" i="1"/>
  <c r="P1574" i="1"/>
  <c r="P1573" i="1"/>
  <c r="P1572" i="1"/>
  <c r="P1570" i="1"/>
  <c r="P1569" i="1"/>
  <c r="P1568" i="1"/>
  <c r="P1567" i="1"/>
  <c r="P1566" i="1"/>
  <c r="P1565" i="1"/>
  <c r="P1563" i="1"/>
  <c r="P1562" i="1"/>
  <c r="P1561" i="1"/>
  <c r="P1560" i="1"/>
  <c r="P1559" i="1"/>
  <c r="P1558" i="1"/>
  <c r="P1554" i="1"/>
  <c r="P1552" i="1"/>
  <c r="P1551" i="1"/>
  <c r="P1550" i="1"/>
  <c r="P1548" i="1"/>
  <c r="P1547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6" i="1"/>
  <c r="P1494" i="1"/>
  <c r="P1493" i="1"/>
  <c r="P1492" i="1"/>
  <c r="P1490" i="1"/>
  <c r="P1488" i="1"/>
  <c r="P1487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58" i="1"/>
  <c r="P1457" i="1"/>
  <c r="P1456" i="1"/>
  <c r="P1453" i="1"/>
  <c r="P1449" i="1"/>
  <c r="P1443" i="1"/>
  <c r="P1441" i="1"/>
  <c r="P1440" i="1"/>
  <c r="P1439" i="1"/>
  <c r="P1438" i="1"/>
  <c r="P1437" i="1"/>
  <c r="P1436" i="1"/>
  <c r="P1435" i="1"/>
  <c r="P1433" i="1"/>
  <c r="P1432" i="1"/>
  <c r="P1430" i="1"/>
  <c r="P1429" i="1"/>
  <c r="P1426" i="1"/>
  <c r="P1425" i="1"/>
  <c r="P1424" i="1"/>
  <c r="P1423" i="1"/>
  <c r="P1422" i="1"/>
  <c r="P1421" i="1"/>
  <c r="P1420" i="1"/>
  <c r="P1419" i="1"/>
  <c r="P1417" i="1"/>
  <c r="P1416" i="1"/>
  <c r="P1415" i="1"/>
  <c r="P1414" i="1"/>
  <c r="P1413" i="1"/>
  <c r="P1412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1" i="1"/>
  <c r="P1340" i="1"/>
  <c r="P1339" i="1"/>
  <c r="P1338" i="1"/>
  <c r="P1337" i="1"/>
  <c r="P1336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0" i="1"/>
  <c r="P1237" i="1"/>
  <c r="P1235" i="1"/>
  <c r="P1234" i="1"/>
  <c r="P1231" i="1"/>
  <c r="P1230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77" i="1"/>
  <c r="P1176" i="1"/>
  <c r="P1175" i="1"/>
  <c r="P1173" i="1"/>
  <c r="P1172" i="1"/>
  <c r="P1171" i="1"/>
  <c r="P1170" i="1"/>
  <c r="P1169" i="1"/>
  <c r="P1168" i="1"/>
  <c r="P1167" i="1"/>
  <c r="P1164" i="1"/>
  <c r="P1162" i="1"/>
  <c r="P1160" i="1"/>
  <c r="P1159" i="1"/>
  <c r="P1157" i="1"/>
  <c r="P1156" i="1"/>
  <c r="P1155" i="1"/>
  <c r="P1154" i="1"/>
  <c r="P1152" i="1"/>
  <c r="P1151" i="1"/>
  <c r="P1150" i="1"/>
  <c r="P1148" i="1"/>
  <c r="P1147" i="1"/>
  <c r="P1145" i="1"/>
  <c r="P1141" i="1"/>
  <c r="P1140" i="1"/>
  <c r="P1139" i="1"/>
  <c r="P1138" i="1"/>
  <c r="P1137" i="1"/>
  <c r="P1135" i="1"/>
  <c r="P1134" i="1"/>
  <c r="P1132" i="1"/>
  <c r="P1131" i="1"/>
  <c r="P1130" i="1"/>
  <c r="P1129" i="1"/>
  <c r="P1128" i="1"/>
  <c r="P1126" i="1"/>
  <c r="P1125" i="1"/>
  <c r="P1123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8" i="1"/>
  <c r="P1087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2" i="1"/>
  <c r="P1071" i="1"/>
  <c r="P1070" i="1"/>
  <c r="P1069" i="1"/>
  <c r="P1068" i="1"/>
  <c r="P1067" i="1"/>
  <c r="P1066" i="1"/>
  <c r="P1064" i="1"/>
  <c r="P1062" i="1"/>
  <c r="P1055" i="1"/>
  <c r="P1050" i="1"/>
  <c r="P1049" i="1"/>
  <c r="P1047" i="1"/>
  <c r="P1046" i="1"/>
  <c r="P1045" i="1"/>
  <c r="P1044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8" i="1"/>
  <c r="P947" i="1"/>
  <c r="P946" i="1"/>
  <c r="P945" i="1"/>
  <c r="P944" i="1"/>
  <c r="P943" i="1"/>
  <c r="P942" i="1"/>
  <c r="P941" i="1"/>
  <c r="P940" i="1"/>
  <c r="P939" i="1"/>
  <c r="P937" i="1"/>
  <c r="P936" i="1"/>
  <c r="P935" i="1"/>
  <c r="P934" i="1"/>
  <c r="P933" i="1"/>
  <c r="P932" i="1"/>
  <c r="P930" i="1"/>
  <c r="P927" i="1"/>
  <c r="P926" i="1"/>
  <c r="P925" i="1"/>
  <c r="P924" i="1"/>
  <c r="P923" i="1"/>
  <c r="P921" i="1"/>
  <c r="P920" i="1"/>
  <c r="P919" i="1"/>
  <c r="P917" i="1"/>
  <c r="P915" i="1"/>
  <c r="P914" i="1"/>
  <c r="P912" i="1"/>
  <c r="P911" i="1"/>
  <c r="P907" i="1"/>
  <c r="P906" i="1"/>
  <c r="P905" i="1"/>
  <c r="P904" i="1"/>
  <c r="P902" i="1"/>
  <c r="P901" i="1"/>
  <c r="P900" i="1"/>
  <c r="P898" i="1"/>
  <c r="P897" i="1"/>
  <c r="P896" i="1"/>
  <c r="P895" i="1"/>
  <c r="P894" i="1"/>
  <c r="P893" i="1"/>
  <c r="P892" i="1"/>
  <c r="P891" i="1"/>
  <c r="P890" i="1"/>
  <c r="P888" i="1"/>
  <c r="P887" i="1"/>
  <c r="P886" i="1"/>
  <c r="P885" i="1"/>
  <c r="P884" i="1"/>
  <c r="P883" i="1"/>
  <c r="P882" i="1"/>
  <c r="P881" i="1"/>
  <c r="P880" i="1"/>
  <c r="P879" i="1"/>
  <c r="P878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1" i="1"/>
  <c r="P769" i="1"/>
  <c r="P767" i="1"/>
  <c r="P765" i="1"/>
  <c r="P763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1" i="1"/>
  <c r="P710" i="1"/>
  <c r="P709" i="1"/>
  <c r="P707" i="1"/>
  <c r="P706" i="1"/>
  <c r="P705" i="1"/>
  <c r="P704" i="1"/>
  <c r="P703" i="1"/>
  <c r="P702" i="1"/>
  <c r="P701" i="1"/>
  <c r="P700" i="1"/>
  <c r="P699" i="1"/>
  <c r="P697" i="1"/>
  <c r="P696" i="1"/>
  <c r="P695" i="1"/>
  <c r="P694" i="1"/>
  <c r="P693" i="1"/>
  <c r="P692" i="1"/>
  <c r="P691" i="1"/>
  <c r="P690" i="1"/>
  <c r="P689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0" i="1"/>
  <c r="P638" i="1"/>
  <c r="P637" i="1"/>
  <c r="P636" i="1"/>
  <c r="P635" i="1"/>
  <c r="P633" i="1"/>
  <c r="P632" i="1"/>
  <c r="P631" i="1"/>
  <c r="P629" i="1"/>
  <c r="P628" i="1"/>
  <c r="P624" i="1"/>
  <c r="P623" i="1"/>
  <c r="P622" i="1"/>
  <c r="P619" i="1"/>
  <c r="P615" i="1"/>
  <c r="P611" i="1"/>
  <c r="P610" i="1"/>
  <c r="P608" i="1"/>
  <c r="P607" i="1"/>
  <c r="P605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6" i="1"/>
  <c r="P585" i="1"/>
  <c r="P582" i="1"/>
  <c r="P581" i="1"/>
  <c r="P580" i="1"/>
  <c r="P579" i="1"/>
  <c r="P577" i="1"/>
  <c r="P576" i="1"/>
  <c r="P575" i="1"/>
  <c r="P573" i="1"/>
  <c r="P572" i="1"/>
  <c r="P571" i="1"/>
  <c r="P570" i="1"/>
  <c r="P568" i="1"/>
  <c r="P565" i="1"/>
  <c r="P563" i="1"/>
  <c r="P562" i="1"/>
  <c r="P561" i="1"/>
  <c r="P559" i="1"/>
  <c r="P558" i="1"/>
  <c r="P556" i="1"/>
  <c r="P555" i="1"/>
  <c r="P553" i="1"/>
  <c r="P552" i="1"/>
  <c r="P551" i="1"/>
  <c r="P550" i="1"/>
  <c r="P548" i="1"/>
  <c r="P547" i="1"/>
  <c r="P546" i="1"/>
  <c r="P545" i="1"/>
  <c r="P543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19" i="1"/>
  <c r="P517" i="1"/>
  <c r="P516" i="1"/>
  <c r="P515" i="1"/>
  <c r="P514" i="1"/>
  <c r="P513" i="1"/>
  <c r="P511" i="1"/>
  <c r="P510" i="1"/>
  <c r="P509" i="1"/>
  <c r="P508" i="1"/>
  <c r="P507" i="1"/>
  <c r="P506" i="1"/>
  <c r="P505" i="1"/>
  <c r="P504" i="1"/>
  <c r="P502" i="1"/>
  <c r="P501" i="1"/>
  <c r="P500" i="1"/>
  <c r="P499" i="1"/>
  <c r="P496" i="1"/>
  <c r="P491" i="1"/>
  <c r="P488" i="1"/>
  <c r="P487" i="1"/>
  <c r="P486" i="1"/>
  <c r="P485" i="1"/>
  <c r="P484" i="1"/>
  <c r="P483" i="1"/>
  <c r="P482" i="1"/>
  <c r="P481" i="1"/>
  <c r="P478" i="1"/>
  <c r="P476" i="1"/>
  <c r="P475" i="1"/>
  <c r="P474" i="1"/>
  <c r="P473" i="1"/>
  <c r="P472" i="1"/>
  <c r="P469" i="1"/>
  <c r="P468" i="1"/>
  <c r="P467" i="1"/>
  <c r="P466" i="1"/>
  <c r="P465" i="1"/>
  <c r="P462" i="1"/>
  <c r="P461" i="1"/>
  <c r="P460" i="1"/>
  <c r="P458" i="1"/>
  <c r="P457" i="1"/>
  <c r="P456" i="1"/>
  <c r="P455" i="1"/>
  <c r="P454" i="1"/>
  <c r="P452" i="1"/>
  <c r="P451" i="1"/>
  <c r="P450" i="1"/>
  <c r="P449" i="1"/>
  <c r="P448" i="1"/>
  <c r="P446" i="1"/>
  <c r="P445" i="1"/>
  <c r="P444" i="1"/>
  <c r="P442" i="1"/>
  <c r="P440" i="1"/>
  <c r="P436" i="1"/>
  <c r="P434" i="1"/>
  <c r="P433" i="1"/>
  <c r="P432" i="1"/>
  <c r="P430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39" i="1"/>
  <c r="P236" i="1"/>
  <c r="P234" i="1"/>
  <c r="P232" i="1"/>
  <c r="P228" i="1"/>
  <c r="P224" i="1"/>
  <c r="P222" i="1"/>
  <c r="P221" i="1"/>
  <c r="P220" i="1"/>
  <c r="P219" i="1"/>
  <c r="P218" i="1"/>
  <c r="P217" i="1"/>
  <c r="P216" i="1"/>
  <c r="P215" i="1"/>
  <c r="P214" i="1"/>
  <c r="P213" i="1"/>
  <c r="P212" i="1"/>
  <c r="P209" i="1"/>
  <c r="P207" i="1"/>
  <c r="P206" i="1"/>
  <c r="P205" i="1"/>
  <c r="P203" i="1"/>
  <c r="P202" i="1"/>
  <c r="P200" i="1"/>
  <c r="P199" i="1"/>
  <c r="P198" i="1"/>
  <c r="P196" i="1"/>
  <c r="P193" i="1"/>
  <c r="P192" i="1"/>
  <c r="P191" i="1"/>
  <c r="P189" i="1"/>
  <c r="P187" i="1"/>
  <c r="P186" i="1"/>
  <c r="P185" i="1"/>
  <c r="P183" i="1"/>
  <c r="P182" i="1"/>
  <c r="P181" i="1"/>
  <c r="P179" i="1"/>
  <c r="P177" i="1"/>
  <c r="P172" i="1"/>
  <c r="P171" i="1"/>
  <c r="P170" i="1"/>
  <c r="P169" i="1"/>
  <c r="P168" i="1"/>
  <c r="P166" i="1"/>
  <c r="P164" i="1"/>
  <c r="P163" i="1"/>
  <c r="P159" i="1"/>
  <c r="P158" i="1"/>
  <c r="P156" i="1"/>
  <c r="P155" i="1"/>
  <c r="P154" i="1"/>
  <c r="P153" i="1"/>
  <c r="P152" i="1"/>
  <c r="P151" i="1"/>
  <c r="P150" i="1"/>
  <c r="P148" i="1"/>
  <c r="P147" i="1"/>
  <c r="P146" i="1"/>
  <c r="P144" i="1"/>
  <c r="P143" i="1"/>
  <c r="P141" i="1"/>
  <c r="P140" i="1"/>
  <c r="P137" i="1"/>
  <c r="P134" i="1"/>
  <c r="P130" i="1"/>
  <c r="P129" i="1"/>
  <c r="P128" i="1"/>
  <c r="P127" i="1"/>
  <c r="P125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O2" i="1"/>
  <c r="O4111" i="1"/>
  <c r="O4103" i="1"/>
  <c r="O4102" i="1"/>
  <c r="O4100" i="1"/>
  <c r="O4099" i="1"/>
  <c r="O4089" i="1"/>
  <c r="O4082" i="1"/>
  <c r="O4080" i="1"/>
  <c r="O4078" i="1"/>
  <c r="O4073" i="1"/>
  <c r="O4063" i="1"/>
  <c r="O4056" i="1"/>
  <c r="O4053" i="1"/>
  <c r="O4045" i="1"/>
  <c r="O4033" i="1"/>
  <c r="O4031" i="1"/>
  <c r="O4028" i="1"/>
  <c r="O4025" i="1"/>
  <c r="O4016" i="1"/>
  <c r="O4014" i="1"/>
  <c r="O3999" i="1"/>
  <c r="O3991" i="1"/>
  <c r="O3977" i="1"/>
  <c r="O3965" i="1"/>
  <c r="O3958" i="1"/>
  <c r="O3956" i="1"/>
  <c r="O3955" i="1"/>
  <c r="O3950" i="1"/>
  <c r="O3946" i="1"/>
  <c r="O3944" i="1"/>
  <c r="O3938" i="1"/>
  <c r="O3933" i="1"/>
  <c r="O3932" i="1"/>
  <c r="O3923" i="1"/>
  <c r="O3918" i="1"/>
  <c r="O3905" i="1"/>
  <c r="O3894" i="1"/>
  <c r="O3888" i="1"/>
  <c r="O3887" i="1"/>
  <c r="O3886" i="1"/>
  <c r="O3885" i="1"/>
  <c r="O3884" i="1"/>
  <c r="O3881" i="1"/>
  <c r="O3877" i="1"/>
  <c r="O3876" i="1"/>
  <c r="O3875" i="1"/>
  <c r="O3874" i="1"/>
  <c r="O3865" i="1"/>
  <c r="O3806" i="1"/>
  <c r="O3804" i="1"/>
  <c r="O3793" i="1"/>
  <c r="O3792" i="1"/>
  <c r="O3746" i="1"/>
  <c r="O3745" i="1"/>
  <c r="O3743" i="1"/>
  <c r="O3735" i="1"/>
  <c r="O3645" i="1"/>
  <c r="O3643" i="1"/>
  <c r="O3638" i="1"/>
  <c r="O3630" i="1"/>
  <c r="O3208" i="1"/>
  <c r="O3206" i="1"/>
  <c r="O3196" i="1"/>
  <c r="O3192" i="1"/>
  <c r="O3147" i="1"/>
  <c r="O3145" i="1"/>
  <c r="O3140" i="1"/>
  <c r="O3129" i="1"/>
  <c r="O3127" i="1"/>
  <c r="O3116" i="1"/>
  <c r="O3084" i="1"/>
  <c r="O3063" i="1"/>
  <c r="O3059" i="1"/>
  <c r="O3058" i="1"/>
  <c r="O3056" i="1"/>
  <c r="O2962" i="1"/>
  <c r="O2961" i="1"/>
  <c r="O2960" i="1"/>
  <c r="O2956" i="1"/>
  <c r="O2952" i="1"/>
  <c r="O2947" i="1"/>
  <c r="O2945" i="1"/>
  <c r="O2901" i="1"/>
  <c r="O2896" i="1"/>
  <c r="O2890" i="1"/>
  <c r="O2883" i="1"/>
  <c r="O2878" i="1"/>
  <c r="O2874" i="1"/>
  <c r="O2867" i="1"/>
  <c r="O2860" i="1"/>
  <c r="O2855" i="1"/>
  <c r="O2853" i="1"/>
  <c r="O2849" i="1"/>
  <c r="O2848" i="1"/>
  <c r="O2845" i="1"/>
  <c r="O2844" i="1"/>
  <c r="O2782" i="1"/>
  <c r="O2774" i="1"/>
  <c r="O2773" i="1"/>
  <c r="O2767" i="1"/>
  <c r="O2762" i="1"/>
  <c r="O2756" i="1"/>
  <c r="O2753" i="1"/>
  <c r="O2752" i="1"/>
  <c r="O2745" i="1"/>
  <c r="O2701" i="1"/>
  <c r="O2689" i="1"/>
  <c r="O2688" i="1"/>
  <c r="O2644" i="1"/>
  <c r="O2595" i="1"/>
  <c r="O2592" i="1"/>
  <c r="O2586" i="1"/>
  <c r="O2580" i="1"/>
  <c r="O2579" i="1"/>
  <c r="O2578" i="1"/>
  <c r="O2577" i="1"/>
  <c r="O2576" i="1"/>
  <c r="O2575" i="1"/>
  <c r="O2574" i="1"/>
  <c r="O2568" i="1"/>
  <c r="O2566" i="1"/>
  <c r="O2565" i="1"/>
  <c r="O2563" i="1"/>
  <c r="O2522" i="1"/>
  <c r="O2520" i="1"/>
  <c r="O2518" i="1"/>
  <c r="O2515" i="1"/>
  <c r="O2514" i="1"/>
  <c r="O2513" i="1"/>
  <c r="O2510" i="1"/>
  <c r="O2509" i="1"/>
  <c r="O2507" i="1"/>
  <c r="O2506" i="1"/>
  <c r="O2505" i="1"/>
  <c r="O2441" i="1"/>
  <c r="O2439" i="1"/>
  <c r="O2435" i="1"/>
  <c r="O2428" i="1"/>
  <c r="O2421" i="1"/>
  <c r="O2419" i="1"/>
  <c r="O2414" i="1"/>
  <c r="O2412" i="1"/>
  <c r="O2406" i="1"/>
  <c r="O2402" i="1"/>
  <c r="O2401" i="1"/>
  <c r="O2400" i="1"/>
  <c r="O2399" i="1"/>
  <c r="O2397" i="1"/>
  <c r="O2394" i="1"/>
  <c r="O2392" i="1"/>
  <c r="O2388" i="1"/>
  <c r="O2381" i="1"/>
  <c r="O2380" i="1"/>
  <c r="O2379" i="1"/>
  <c r="O2377" i="1"/>
  <c r="O2373" i="1"/>
  <c r="O2371" i="1"/>
  <c r="O2367" i="1"/>
  <c r="O2366" i="1"/>
  <c r="O2365" i="1"/>
  <c r="O2363" i="1"/>
  <c r="O2360" i="1"/>
  <c r="O2359" i="1"/>
  <c r="O2358" i="1"/>
  <c r="O2355" i="1"/>
  <c r="O2354" i="1"/>
  <c r="O2352" i="1"/>
  <c r="O2351" i="1"/>
  <c r="O2347" i="1"/>
  <c r="O2344" i="1"/>
  <c r="O2343" i="1"/>
  <c r="O2151" i="1"/>
  <c r="O2143" i="1"/>
  <c r="O1999" i="1"/>
  <c r="O1998" i="1"/>
  <c r="O1996" i="1"/>
  <c r="O1995" i="1"/>
  <c r="O1984" i="1"/>
  <c r="O1880" i="1"/>
  <c r="O1879" i="1"/>
  <c r="O1878" i="1"/>
  <c r="O1871" i="1"/>
  <c r="O1863" i="1"/>
  <c r="O1820" i="1"/>
  <c r="O1817" i="1"/>
  <c r="O1815" i="1"/>
  <c r="O1768" i="1"/>
  <c r="O1742" i="1"/>
  <c r="O1735" i="1"/>
  <c r="O1734" i="1"/>
  <c r="O1733" i="1"/>
  <c r="O1732" i="1"/>
  <c r="O1731" i="1"/>
  <c r="O1723" i="1"/>
  <c r="O1714" i="1"/>
  <c r="O1710" i="1"/>
  <c r="O1708" i="1"/>
  <c r="O1707" i="1"/>
  <c r="O1700" i="1"/>
  <c r="O1698" i="1"/>
  <c r="O1684" i="1"/>
  <c r="O1601" i="1"/>
  <c r="O1599" i="1"/>
  <c r="O1594" i="1"/>
  <c r="O1591" i="1"/>
  <c r="O1590" i="1"/>
  <c r="O1588" i="1"/>
  <c r="O1586" i="1"/>
  <c r="O1582" i="1"/>
  <c r="O1571" i="1"/>
  <c r="O1564" i="1"/>
  <c r="O1557" i="1"/>
  <c r="O1556" i="1"/>
  <c r="O1555" i="1"/>
  <c r="O1553" i="1"/>
  <c r="O1549" i="1"/>
  <c r="O1546" i="1"/>
  <c r="O1498" i="1"/>
  <c r="O1497" i="1"/>
  <c r="O1495" i="1"/>
  <c r="O1491" i="1"/>
  <c r="O1489" i="1"/>
  <c r="O1486" i="1"/>
  <c r="O1462" i="1"/>
  <c r="O1461" i="1"/>
  <c r="O1460" i="1"/>
  <c r="O1459" i="1"/>
  <c r="O1455" i="1"/>
  <c r="O1454" i="1"/>
  <c r="O1451" i="1"/>
  <c r="O1450" i="1"/>
  <c r="O1448" i="1"/>
  <c r="O1447" i="1"/>
  <c r="O1446" i="1"/>
  <c r="O1445" i="1"/>
  <c r="O1444" i="1"/>
  <c r="O1434" i="1"/>
  <c r="O1431" i="1"/>
  <c r="O1428" i="1"/>
  <c r="O1427" i="1"/>
  <c r="O1418" i="1"/>
  <c r="O1411" i="1"/>
  <c r="O1342" i="1"/>
  <c r="O1335" i="1"/>
  <c r="O1334" i="1"/>
  <c r="O1241" i="1"/>
  <c r="O1239" i="1"/>
  <c r="O1238" i="1"/>
  <c r="O1236" i="1"/>
  <c r="O1233" i="1"/>
  <c r="O1232" i="1"/>
  <c r="O1229" i="1"/>
  <c r="O1179" i="1"/>
  <c r="O1174" i="1"/>
  <c r="O1166" i="1"/>
  <c r="O1165" i="1"/>
  <c r="O1163" i="1"/>
  <c r="O1161" i="1"/>
  <c r="O1158" i="1"/>
  <c r="O1153" i="1"/>
  <c r="O1149" i="1"/>
  <c r="O1146" i="1"/>
  <c r="O1144" i="1"/>
  <c r="O1143" i="1"/>
  <c r="O1142" i="1"/>
  <c r="O1133" i="1"/>
  <c r="O1127" i="1"/>
  <c r="O1124" i="1"/>
  <c r="O1122" i="1"/>
  <c r="O1109" i="1"/>
  <c r="O1089" i="1"/>
  <c r="O1086" i="1"/>
  <c r="O1073" i="1"/>
  <c r="O1065" i="1"/>
  <c r="O1063" i="1"/>
  <c r="O1061" i="1"/>
  <c r="O1060" i="1"/>
  <c r="O1059" i="1"/>
  <c r="O1058" i="1"/>
  <c r="O1057" i="1"/>
  <c r="O1056" i="1"/>
  <c r="O1054" i="1"/>
  <c r="O1053" i="1"/>
  <c r="O1052" i="1"/>
  <c r="O1051" i="1"/>
  <c r="O1048" i="1"/>
  <c r="O1043" i="1"/>
  <c r="O990" i="1"/>
  <c r="O949" i="1"/>
  <c r="O938" i="1"/>
  <c r="O931" i="1"/>
  <c r="O929" i="1"/>
  <c r="O928" i="1"/>
  <c r="O922" i="1"/>
  <c r="O918" i="1"/>
  <c r="O916" i="1"/>
  <c r="O913" i="1"/>
  <c r="O910" i="1"/>
  <c r="O909" i="1"/>
  <c r="O908" i="1"/>
  <c r="O903" i="1"/>
  <c r="O899" i="1"/>
  <c r="O889" i="1"/>
  <c r="O877" i="1"/>
  <c r="O772" i="1"/>
  <c r="O770" i="1"/>
  <c r="O768" i="1"/>
  <c r="O766" i="1"/>
  <c r="O764" i="1"/>
  <c r="O762" i="1"/>
  <c r="O712" i="1"/>
  <c r="O708" i="1"/>
  <c r="O688" i="1"/>
  <c r="O639" i="1"/>
  <c r="O634" i="1"/>
  <c r="O630" i="1"/>
  <c r="O627" i="1"/>
  <c r="O626" i="1"/>
  <c r="O625" i="1"/>
  <c r="O620" i="1"/>
  <c r="O618" i="1"/>
  <c r="O617" i="1"/>
  <c r="O616" i="1"/>
  <c r="O614" i="1"/>
  <c r="O613" i="1"/>
  <c r="O612" i="1"/>
  <c r="O609" i="1"/>
  <c r="O606" i="1"/>
  <c r="O604" i="1"/>
  <c r="O587" i="1"/>
  <c r="O584" i="1"/>
  <c r="O583" i="1"/>
  <c r="O574" i="1"/>
  <c r="O569" i="1"/>
  <c r="O567" i="1"/>
  <c r="O564" i="1"/>
  <c r="O560" i="1"/>
  <c r="O557" i="1"/>
  <c r="O554" i="1"/>
  <c r="O549" i="1"/>
  <c r="O520" i="1"/>
  <c r="O518" i="1"/>
  <c r="O512" i="1"/>
  <c r="O503" i="1"/>
  <c r="O497" i="1"/>
  <c r="O495" i="1"/>
  <c r="O494" i="1"/>
  <c r="O493" i="1"/>
  <c r="O492" i="1"/>
  <c r="O490" i="1"/>
  <c r="O489" i="1"/>
  <c r="O480" i="1"/>
  <c r="O479" i="1"/>
  <c r="O477" i="1"/>
  <c r="O471" i="1"/>
  <c r="O470" i="1"/>
  <c r="O464" i="1"/>
  <c r="O463" i="1"/>
  <c r="O459" i="1"/>
  <c r="O453" i="1"/>
  <c r="O443" i="1"/>
  <c r="O441" i="1"/>
  <c r="O439" i="1"/>
  <c r="O438" i="1"/>
  <c r="O435" i="1"/>
  <c r="O431" i="1"/>
  <c r="O429" i="1"/>
  <c r="O240" i="1"/>
  <c r="O238" i="1"/>
  <c r="O237" i="1"/>
  <c r="O235" i="1"/>
  <c r="O233" i="1"/>
  <c r="O231" i="1"/>
  <c r="O230" i="1"/>
  <c r="O229" i="1"/>
  <c r="O227" i="1"/>
  <c r="O226" i="1"/>
  <c r="O225" i="1"/>
  <c r="O223" i="1"/>
  <c r="O211" i="1"/>
  <c r="O210" i="1"/>
  <c r="O208" i="1"/>
  <c r="O204" i="1"/>
  <c r="O201" i="1"/>
  <c r="O197" i="1"/>
  <c r="O195" i="1"/>
  <c r="O190" i="1"/>
  <c r="O188" i="1"/>
  <c r="O184" i="1"/>
  <c r="O180" i="1"/>
  <c r="O178" i="1"/>
  <c r="O176" i="1"/>
  <c r="O175" i="1"/>
  <c r="O174" i="1"/>
  <c r="O167" i="1"/>
  <c r="O165" i="1"/>
  <c r="O162" i="1"/>
  <c r="O160" i="1"/>
  <c r="O149" i="1"/>
  <c r="O145" i="1"/>
  <c r="O142" i="1"/>
  <c r="O139" i="1"/>
  <c r="O138" i="1"/>
  <c r="O136" i="1"/>
  <c r="O135" i="1"/>
  <c r="O133" i="1"/>
  <c r="O132" i="1"/>
  <c r="O131" i="1"/>
  <c r="O126" i="1"/>
  <c r="O124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5" i="1"/>
  <c r="O127" i="1"/>
  <c r="O128" i="1"/>
  <c r="O129" i="1"/>
  <c r="O130" i="1"/>
  <c r="O134" i="1"/>
  <c r="O137" i="1"/>
  <c r="O140" i="1"/>
  <c r="O141" i="1"/>
  <c r="O143" i="1"/>
  <c r="O144" i="1"/>
  <c r="O146" i="1"/>
  <c r="O147" i="1"/>
  <c r="O148" i="1"/>
  <c r="O150" i="1"/>
  <c r="O151" i="1"/>
  <c r="O152" i="1"/>
  <c r="O153" i="1"/>
  <c r="O154" i="1"/>
  <c r="O155" i="1"/>
  <c r="O156" i="1"/>
  <c r="O157" i="1"/>
  <c r="O158" i="1"/>
  <c r="O159" i="1"/>
  <c r="O161" i="1"/>
  <c r="O163" i="1"/>
  <c r="O164" i="1"/>
  <c r="O166" i="1"/>
  <c r="O168" i="1"/>
  <c r="O169" i="1"/>
  <c r="O170" i="1"/>
  <c r="O171" i="1"/>
  <c r="O172" i="1"/>
  <c r="O173" i="1"/>
  <c r="O177" i="1"/>
  <c r="O179" i="1"/>
  <c r="O181" i="1"/>
  <c r="O182" i="1"/>
  <c r="O183" i="1"/>
  <c r="O185" i="1"/>
  <c r="O186" i="1"/>
  <c r="O187" i="1"/>
  <c r="O189" i="1"/>
  <c r="O191" i="1"/>
  <c r="O192" i="1"/>
  <c r="O193" i="1"/>
  <c r="O194" i="1"/>
  <c r="O196" i="1"/>
  <c r="O198" i="1"/>
  <c r="O199" i="1"/>
  <c r="O200" i="1"/>
  <c r="O202" i="1"/>
  <c r="O203" i="1"/>
  <c r="O205" i="1"/>
  <c r="O206" i="1"/>
  <c r="O207" i="1"/>
  <c r="O209" i="1"/>
  <c r="O212" i="1"/>
  <c r="O213" i="1"/>
  <c r="O214" i="1"/>
  <c r="O215" i="1"/>
  <c r="O216" i="1"/>
  <c r="O217" i="1"/>
  <c r="O218" i="1"/>
  <c r="O219" i="1"/>
  <c r="O220" i="1"/>
  <c r="O221" i="1"/>
  <c r="O222" i="1"/>
  <c r="O224" i="1"/>
  <c r="O228" i="1"/>
  <c r="O232" i="1"/>
  <c r="O234" i="1"/>
  <c r="O236" i="1"/>
  <c r="O239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30" i="1"/>
  <c r="O432" i="1"/>
  <c r="O433" i="1"/>
  <c r="O434" i="1"/>
  <c r="O436" i="1"/>
  <c r="O437" i="1"/>
  <c r="O440" i="1"/>
  <c r="O442" i="1"/>
  <c r="O444" i="1"/>
  <c r="O445" i="1"/>
  <c r="O446" i="1"/>
  <c r="O447" i="1"/>
  <c r="O448" i="1"/>
  <c r="O449" i="1"/>
  <c r="O450" i="1"/>
  <c r="O451" i="1"/>
  <c r="O452" i="1"/>
  <c r="O454" i="1"/>
  <c r="O455" i="1"/>
  <c r="O456" i="1"/>
  <c r="O457" i="1"/>
  <c r="O458" i="1"/>
  <c r="O460" i="1"/>
  <c r="O461" i="1"/>
  <c r="O462" i="1"/>
  <c r="O465" i="1"/>
  <c r="O466" i="1"/>
  <c r="O467" i="1"/>
  <c r="O468" i="1"/>
  <c r="O469" i="1"/>
  <c r="O472" i="1"/>
  <c r="O473" i="1"/>
  <c r="O474" i="1"/>
  <c r="O475" i="1"/>
  <c r="O476" i="1"/>
  <c r="O478" i="1"/>
  <c r="O481" i="1"/>
  <c r="O482" i="1"/>
  <c r="O483" i="1"/>
  <c r="O484" i="1"/>
  <c r="O485" i="1"/>
  <c r="O486" i="1"/>
  <c r="O487" i="1"/>
  <c r="O488" i="1"/>
  <c r="O491" i="1"/>
  <c r="O496" i="1"/>
  <c r="O498" i="1"/>
  <c r="O499" i="1"/>
  <c r="O500" i="1"/>
  <c r="O501" i="1"/>
  <c r="O502" i="1"/>
  <c r="O504" i="1"/>
  <c r="O505" i="1"/>
  <c r="O506" i="1"/>
  <c r="O507" i="1"/>
  <c r="O508" i="1"/>
  <c r="O509" i="1"/>
  <c r="O510" i="1"/>
  <c r="O511" i="1"/>
  <c r="O513" i="1"/>
  <c r="O514" i="1"/>
  <c r="O515" i="1"/>
  <c r="O516" i="1"/>
  <c r="O517" i="1"/>
  <c r="O519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50" i="1"/>
  <c r="O551" i="1"/>
  <c r="O552" i="1"/>
  <c r="O553" i="1"/>
  <c r="O555" i="1"/>
  <c r="O556" i="1"/>
  <c r="O558" i="1"/>
  <c r="O559" i="1"/>
  <c r="O561" i="1"/>
  <c r="O562" i="1"/>
  <c r="O563" i="1"/>
  <c r="O565" i="1"/>
  <c r="O566" i="1"/>
  <c r="O568" i="1"/>
  <c r="O570" i="1"/>
  <c r="O571" i="1"/>
  <c r="O572" i="1"/>
  <c r="O573" i="1"/>
  <c r="O575" i="1"/>
  <c r="O576" i="1"/>
  <c r="O577" i="1"/>
  <c r="O578" i="1"/>
  <c r="O579" i="1"/>
  <c r="O580" i="1"/>
  <c r="O581" i="1"/>
  <c r="O582" i="1"/>
  <c r="O585" i="1"/>
  <c r="O586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5" i="1"/>
  <c r="O607" i="1"/>
  <c r="O608" i="1"/>
  <c r="O610" i="1"/>
  <c r="O611" i="1"/>
  <c r="O615" i="1"/>
  <c r="O619" i="1"/>
  <c r="O621" i="1"/>
  <c r="O622" i="1"/>
  <c r="O623" i="1"/>
  <c r="O624" i="1"/>
  <c r="O628" i="1"/>
  <c r="O629" i="1"/>
  <c r="O631" i="1"/>
  <c r="O632" i="1"/>
  <c r="O633" i="1"/>
  <c r="O635" i="1"/>
  <c r="O636" i="1"/>
  <c r="O637" i="1"/>
  <c r="O638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9" i="1"/>
  <c r="O710" i="1"/>
  <c r="O711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3" i="1"/>
  <c r="O765" i="1"/>
  <c r="O767" i="1"/>
  <c r="O769" i="1"/>
  <c r="O771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8" i="1"/>
  <c r="O879" i="1"/>
  <c r="O880" i="1"/>
  <c r="O881" i="1"/>
  <c r="O882" i="1"/>
  <c r="O883" i="1"/>
  <c r="O884" i="1"/>
  <c r="O885" i="1"/>
  <c r="O886" i="1"/>
  <c r="O887" i="1"/>
  <c r="O888" i="1"/>
  <c r="O890" i="1"/>
  <c r="O891" i="1"/>
  <c r="O892" i="1"/>
  <c r="O893" i="1"/>
  <c r="O894" i="1"/>
  <c r="O895" i="1"/>
  <c r="O896" i="1"/>
  <c r="O897" i="1"/>
  <c r="O898" i="1"/>
  <c r="O900" i="1"/>
  <c r="O901" i="1"/>
  <c r="O902" i="1"/>
  <c r="O904" i="1"/>
  <c r="O905" i="1"/>
  <c r="O906" i="1"/>
  <c r="O907" i="1"/>
  <c r="O911" i="1"/>
  <c r="O912" i="1"/>
  <c r="O914" i="1"/>
  <c r="O915" i="1"/>
  <c r="O917" i="1"/>
  <c r="O919" i="1"/>
  <c r="O920" i="1"/>
  <c r="O921" i="1"/>
  <c r="O923" i="1"/>
  <c r="O924" i="1"/>
  <c r="O925" i="1"/>
  <c r="O926" i="1"/>
  <c r="O927" i="1"/>
  <c r="O930" i="1"/>
  <c r="O932" i="1"/>
  <c r="O933" i="1"/>
  <c r="O934" i="1"/>
  <c r="O935" i="1"/>
  <c r="O936" i="1"/>
  <c r="O937" i="1"/>
  <c r="O939" i="1"/>
  <c r="O940" i="1"/>
  <c r="O941" i="1"/>
  <c r="O942" i="1"/>
  <c r="O943" i="1"/>
  <c r="O944" i="1"/>
  <c r="O945" i="1"/>
  <c r="O946" i="1"/>
  <c r="O947" i="1"/>
  <c r="O948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4" i="1"/>
  <c r="O1045" i="1"/>
  <c r="O1046" i="1"/>
  <c r="O1047" i="1"/>
  <c r="O1049" i="1"/>
  <c r="O1050" i="1"/>
  <c r="O1055" i="1"/>
  <c r="O1062" i="1"/>
  <c r="O1064" i="1"/>
  <c r="O1066" i="1"/>
  <c r="O1067" i="1"/>
  <c r="O1068" i="1"/>
  <c r="O1069" i="1"/>
  <c r="O1070" i="1"/>
  <c r="O1071" i="1"/>
  <c r="O1072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7" i="1"/>
  <c r="O1088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3" i="1"/>
  <c r="O1125" i="1"/>
  <c r="O1126" i="1"/>
  <c r="O1128" i="1"/>
  <c r="O1129" i="1"/>
  <c r="O1130" i="1"/>
  <c r="O1131" i="1"/>
  <c r="O1132" i="1"/>
  <c r="O1134" i="1"/>
  <c r="O1135" i="1"/>
  <c r="O1136" i="1"/>
  <c r="O1137" i="1"/>
  <c r="O1138" i="1"/>
  <c r="O1139" i="1"/>
  <c r="O1140" i="1"/>
  <c r="O1141" i="1"/>
  <c r="O1145" i="1"/>
  <c r="O1147" i="1"/>
  <c r="O1148" i="1"/>
  <c r="O1150" i="1"/>
  <c r="O1151" i="1"/>
  <c r="O1152" i="1"/>
  <c r="O1154" i="1"/>
  <c r="O1155" i="1"/>
  <c r="O1156" i="1"/>
  <c r="O1157" i="1"/>
  <c r="O1159" i="1"/>
  <c r="O1160" i="1"/>
  <c r="O1162" i="1"/>
  <c r="O1164" i="1"/>
  <c r="O1167" i="1"/>
  <c r="O1168" i="1"/>
  <c r="O1169" i="1"/>
  <c r="O1170" i="1"/>
  <c r="O1171" i="1"/>
  <c r="O1172" i="1"/>
  <c r="O1173" i="1"/>
  <c r="O1175" i="1"/>
  <c r="O1176" i="1"/>
  <c r="O1177" i="1"/>
  <c r="O1178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30" i="1"/>
  <c r="O1231" i="1"/>
  <c r="O1234" i="1"/>
  <c r="O1235" i="1"/>
  <c r="O1237" i="1"/>
  <c r="O1240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6" i="1"/>
  <c r="O1337" i="1"/>
  <c r="O1338" i="1"/>
  <c r="O1339" i="1"/>
  <c r="O1340" i="1"/>
  <c r="O1341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2" i="1"/>
  <c r="O1413" i="1"/>
  <c r="O1414" i="1"/>
  <c r="O1415" i="1"/>
  <c r="O1416" i="1"/>
  <c r="O1417" i="1"/>
  <c r="O1419" i="1"/>
  <c r="O1420" i="1"/>
  <c r="O1421" i="1"/>
  <c r="O1422" i="1"/>
  <c r="O1423" i="1"/>
  <c r="O1424" i="1"/>
  <c r="O1425" i="1"/>
  <c r="O1426" i="1"/>
  <c r="O1429" i="1"/>
  <c r="O1430" i="1"/>
  <c r="O1432" i="1"/>
  <c r="O1433" i="1"/>
  <c r="O1435" i="1"/>
  <c r="O1436" i="1"/>
  <c r="O1437" i="1"/>
  <c r="O1438" i="1"/>
  <c r="O1439" i="1"/>
  <c r="O1440" i="1"/>
  <c r="O1441" i="1"/>
  <c r="O1442" i="1"/>
  <c r="O1443" i="1"/>
  <c r="O1449" i="1"/>
  <c r="O1452" i="1"/>
  <c r="O1453" i="1"/>
  <c r="O1456" i="1"/>
  <c r="O1457" i="1"/>
  <c r="O1458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7" i="1"/>
  <c r="O1488" i="1"/>
  <c r="O1490" i="1"/>
  <c r="O1492" i="1"/>
  <c r="O1493" i="1"/>
  <c r="O1494" i="1"/>
  <c r="O1496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7" i="1"/>
  <c r="O1548" i="1"/>
  <c r="O1550" i="1"/>
  <c r="O1551" i="1"/>
  <c r="O1552" i="1"/>
  <c r="O1554" i="1"/>
  <c r="O1558" i="1"/>
  <c r="O1559" i="1"/>
  <c r="O1560" i="1"/>
  <c r="O1561" i="1"/>
  <c r="O1562" i="1"/>
  <c r="O1563" i="1"/>
  <c r="O1565" i="1"/>
  <c r="O1566" i="1"/>
  <c r="O1567" i="1"/>
  <c r="O1568" i="1"/>
  <c r="O1569" i="1"/>
  <c r="O1570" i="1"/>
  <c r="O1572" i="1"/>
  <c r="O1573" i="1"/>
  <c r="O1574" i="1"/>
  <c r="O1575" i="1"/>
  <c r="O1576" i="1"/>
  <c r="O1577" i="1"/>
  <c r="O1578" i="1"/>
  <c r="O1579" i="1"/>
  <c r="O1580" i="1"/>
  <c r="O1581" i="1"/>
  <c r="O1583" i="1"/>
  <c r="O1584" i="1"/>
  <c r="O1585" i="1"/>
  <c r="O1587" i="1"/>
  <c r="O1589" i="1"/>
  <c r="O1592" i="1"/>
  <c r="O1593" i="1"/>
  <c r="O1595" i="1"/>
  <c r="O1596" i="1"/>
  <c r="O1597" i="1"/>
  <c r="O1598" i="1"/>
  <c r="O1600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9" i="1"/>
  <c r="O1701" i="1"/>
  <c r="O1702" i="1"/>
  <c r="O1703" i="1"/>
  <c r="O1704" i="1"/>
  <c r="O1705" i="1"/>
  <c r="O1706" i="1"/>
  <c r="O1709" i="1"/>
  <c r="O1711" i="1"/>
  <c r="O1712" i="1"/>
  <c r="O1713" i="1"/>
  <c r="O1715" i="1"/>
  <c r="O1716" i="1"/>
  <c r="O1717" i="1"/>
  <c r="O1718" i="1"/>
  <c r="O1719" i="1"/>
  <c r="O1720" i="1"/>
  <c r="O1721" i="1"/>
  <c r="O1722" i="1"/>
  <c r="O1724" i="1"/>
  <c r="O1725" i="1"/>
  <c r="O1726" i="1"/>
  <c r="O1727" i="1"/>
  <c r="O1728" i="1"/>
  <c r="O1729" i="1"/>
  <c r="O1730" i="1"/>
  <c r="O1736" i="1"/>
  <c r="O1737" i="1"/>
  <c r="O1738" i="1"/>
  <c r="O1739" i="1"/>
  <c r="O1740" i="1"/>
  <c r="O1741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6" i="1"/>
  <c r="O1818" i="1"/>
  <c r="O1819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4" i="1"/>
  <c r="O1865" i="1"/>
  <c r="O1866" i="1"/>
  <c r="O1867" i="1"/>
  <c r="O1868" i="1"/>
  <c r="O1869" i="1"/>
  <c r="O1870" i="1"/>
  <c r="O1872" i="1"/>
  <c r="O1873" i="1"/>
  <c r="O1874" i="1"/>
  <c r="O1875" i="1"/>
  <c r="O1876" i="1"/>
  <c r="O1877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5" i="1"/>
  <c r="O1986" i="1"/>
  <c r="O1987" i="1"/>
  <c r="O1988" i="1"/>
  <c r="O1989" i="1"/>
  <c r="O1990" i="1"/>
  <c r="O1991" i="1"/>
  <c r="O1992" i="1"/>
  <c r="O1993" i="1"/>
  <c r="O1994" i="1"/>
  <c r="O1997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4" i="1"/>
  <c r="O2145" i="1"/>
  <c r="O2146" i="1"/>
  <c r="O2147" i="1"/>
  <c r="O2148" i="1"/>
  <c r="O2149" i="1"/>
  <c r="O2150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5" i="1"/>
  <c r="O2346" i="1"/>
  <c r="O2348" i="1"/>
  <c r="O2349" i="1"/>
  <c r="O2350" i="1"/>
  <c r="O2353" i="1"/>
  <c r="O2356" i="1"/>
  <c r="O2357" i="1"/>
  <c r="O2361" i="1"/>
  <c r="O2362" i="1"/>
  <c r="O2364" i="1"/>
  <c r="O2368" i="1"/>
  <c r="O2369" i="1"/>
  <c r="O2370" i="1"/>
  <c r="O2372" i="1"/>
  <c r="O2374" i="1"/>
  <c r="O2375" i="1"/>
  <c r="O2376" i="1"/>
  <c r="O2378" i="1"/>
  <c r="O2382" i="1"/>
  <c r="O2383" i="1"/>
  <c r="O2384" i="1"/>
  <c r="O2385" i="1"/>
  <c r="O2386" i="1"/>
  <c r="O2387" i="1"/>
  <c r="O2389" i="1"/>
  <c r="O2390" i="1"/>
  <c r="O2391" i="1"/>
  <c r="O2393" i="1"/>
  <c r="O2395" i="1"/>
  <c r="O2396" i="1"/>
  <c r="O2398" i="1"/>
  <c r="O2403" i="1"/>
  <c r="O2404" i="1"/>
  <c r="O2405" i="1"/>
  <c r="O2407" i="1"/>
  <c r="O2408" i="1"/>
  <c r="O2409" i="1"/>
  <c r="O2410" i="1"/>
  <c r="O2411" i="1"/>
  <c r="O2413" i="1"/>
  <c r="O2415" i="1"/>
  <c r="O2416" i="1"/>
  <c r="O2417" i="1"/>
  <c r="O2418" i="1"/>
  <c r="O2420" i="1"/>
  <c r="O2422" i="1"/>
  <c r="O2423" i="1"/>
  <c r="O2424" i="1"/>
  <c r="O2425" i="1"/>
  <c r="O2426" i="1"/>
  <c r="O2427" i="1"/>
  <c r="O2429" i="1"/>
  <c r="O2430" i="1"/>
  <c r="O2431" i="1"/>
  <c r="O2432" i="1"/>
  <c r="O2433" i="1"/>
  <c r="O2434" i="1"/>
  <c r="O2436" i="1"/>
  <c r="O2437" i="1"/>
  <c r="O2438" i="1"/>
  <c r="O2440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8" i="1"/>
  <c r="O2511" i="1"/>
  <c r="O2512" i="1"/>
  <c r="O2516" i="1"/>
  <c r="O2517" i="1"/>
  <c r="O2519" i="1"/>
  <c r="O2521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4" i="1"/>
  <c r="O2567" i="1"/>
  <c r="O2569" i="1"/>
  <c r="O2570" i="1"/>
  <c r="O2571" i="1"/>
  <c r="O2572" i="1"/>
  <c r="O2573" i="1"/>
  <c r="O2581" i="1"/>
  <c r="O2582" i="1"/>
  <c r="O2583" i="1"/>
  <c r="O2584" i="1"/>
  <c r="O2585" i="1"/>
  <c r="O2587" i="1"/>
  <c r="O2588" i="1"/>
  <c r="O2589" i="1"/>
  <c r="O2590" i="1"/>
  <c r="O2591" i="1"/>
  <c r="O2593" i="1"/>
  <c r="O2594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90" i="1"/>
  <c r="O2691" i="1"/>
  <c r="O2692" i="1"/>
  <c r="O2693" i="1"/>
  <c r="O2694" i="1"/>
  <c r="O2695" i="1"/>
  <c r="O2696" i="1"/>
  <c r="O2697" i="1"/>
  <c r="O2698" i="1"/>
  <c r="O2699" i="1"/>
  <c r="O2700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6" i="1"/>
  <c r="O2747" i="1"/>
  <c r="O2748" i="1"/>
  <c r="O2749" i="1"/>
  <c r="O2750" i="1"/>
  <c r="O2751" i="1"/>
  <c r="O2754" i="1"/>
  <c r="O2755" i="1"/>
  <c r="O2757" i="1"/>
  <c r="O2758" i="1"/>
  <c r="O2759" i="1"/>
  <c r="O2760" i="1"/>
  <c r="O2761" i="1"/>
  <c r="O2763" i="1"/>
  <c r="O2764" i="1"/>
  <c r="O2765" i="1"/>
  <c r="O2766" i="1"/>
  <c r="O2768" i="1"/>
  <c r="O2769" i="1"/>
  <c r="O2770" i="1"/>
  <c r="O2771" i="1"/>
  <c r="O2772" i="1"/>
  <c r="O2775" i="1"/>
  <c r="O2776" i="1"/>
  <c r="O2777" i="1"/>
  <c r="O2778" i="1"/>
  <c r="O2779" i="1"/>
  <c r="O2780" i="1"/>
  <c r="O2781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6" i="1"/>
  <c r="O2847" i="1"/>
  <c r="O2850" i="1"/>
  <c r="O2851" i="1"/>
  <c r="O2852" i="1"/>
  <c r="O2854" i="1"/>
  <c r="O2856" i="1"/>
  <c r="O2857" i="1"/>
  <c r="O2858" i="1"/>
  <c r="O2859" i="1"/>
  <c r="O2861" i="1"/>
  <c r="O2862" i="1"/>
  <c r="O2863" i="1"/>
  <c r="O2864" i="1"/>
  <c r="O2865" i="1"/>
  <c r="O2866" i="1"/>
  <c r="O2868" i="1"/>
  <c r="O2869" i="1"/>
  <c r="O2870" i="1"/>
  <c r="O2871" i="1"/>
  <c r="O2872" i="1"/>
  <c r="O2873" i="1"/>
  <c r="O2875" i="1"/>
  <c r="O2876" i="1"/>
  <c r="O2877" i="1"/>
  <c r="O2879" i="1"/>
  <c r="O2880" i="1"/>
  <c r="O2881" i="1"/>
  <c r="O2882" i="1"/>
  <c r="O2884" i="1"/>
  <c r="O2885" i="1"/>
  <c r="O2886" i="1"/>
  <c r="O2887" i="1"/>
  <c r="O2888" i="1"/>
  <c r="O2889" i="1"/>
  <c r="O2891" i="1"/>
  <c r="O2892" i="1"/>
  <c r="O2893" i="1"/>
  <c r="O2894" i="1"/>
  <c r="O2895" i="1"/>
  <c r="O2897" i="1"/>
  <c r="O2898" i="1"/>
  <c r="O2899" i="1"/>
  <c r="O2900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6" i="1"/>
  <c r="O2948" i="1"/>
  <c r="O2949" i="1"/>
  <c r="O2950" i="1"/>
  <c r="O2951" i="1"/>
  <c r="O2953" i="1"/>
  <c r="O2954" i="1"/>
  <c r="O2955" i="1"/>
  <c r="O2957" i="1"/>
  <c r="O2958" i="1"/>
  <c r="O2959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7" i="1"/>
  <c r="O3060" i="1"/>
  <c r="O3061" i="1"/>
  <c r="O3062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7" i="1"/>
  <c r="O3118" i="1"/>
  <c r="O3119" i="1"/>
  <c r="O3120" i="1"/>
  <c r="O3121" i="1"/>
  <c r="O3122" i="1"/>
  <c r="O3123" i="1"/>
  <c r="O3124" i="1"/>
  <c r="O3125" i="1"/>
  <c r="O3126" i="1"/>
  <c r="O3128" i="1"/>
  <c r="O3130" i="1"/>
  <c r="O3131" i="1"/>
  <c r="O3132" i="1"/>
  <c r="O3133" i="1"/>
  <c r="O3134" i="1"/>
  <c r="O3135" i="1"/>
  <c r="O3136" i="1"/>
  <c r="O3137" i="1"/>
  <c r="O3138" i="1"/>
  <c r="O3139" i="1"/>
  <c r="O3141" i="1"/>
  <c r="O3142" i="1"/>
  <c r="O3143" i="1"/>
  <c r="O3144" i="1"/>
  <c r="O3146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3" i="1"/>
  <c r="O3194" i="1"/>
  <c r="O3195" i="1"/>
  <c r="O3197" i="1"/>
  <c r="O3198" i="1"/>
  <c r="O3199" i="1"/>
  <c r="O3200" i="1"/>
  <c r="O3201" i="1"/>
  <c r="O3202" i="1"/>
  <c r="O3203" i="1"/>
  <c r="O3204" i="1"/>
  <c r="O3205" i="1"/>
  <c r="O3207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1" i="1"/>
  <c r="O3632" i="1"/>
  <c r="O3633" i="1"/>
  <c r="O3634" i="1"/>
  <c r="O3635" i="1"/>
  <c r="O3636" i="1"/>
  <c r="O3637" i="1"/>
  <c r="O3639" i="1"/>
  <c r="O3640" i="1"/>
  <c r="O3641" i="1"/>
  <c r="O3642" i="1"/>
  <c r="O3644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6" i="1"/>
  <c r="O3737" i="1"/>
  <c r="O3738" i="1"/>
  <c r="O3739" i="1"/>
  <c r="O3740" i="1"/>
  <c r="O3741" i="1"/>
  <c r="O3742" i="1"/>
  <c r="O3744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4" i="1"/>
  <c r="O3795" i="1"/>
  <c r="O3796" i="1"/>
  <c r="O3797" i="1"/>
  <c r="O3798" i="1"/>
  <c r="O3799" i="1"/>
  <c r="O3800" i="1"/>
  <c r="O3801" i="1"/>
  <c r="O3802" i="1"/>
  <c r="O3803" i="1"/>
  <c r="O3805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6" i="1"/>
  <c r="O3867" i="1"/>
  <c r="O3868" i="1"/>
  <c r="O3869" i="1"/>
  <c r="O3870" i="1"/>
  <c r="O3871" i="1"/>
  <c r="O3872" i="1"/>
  <c r="O3873" i="1"/>
  <c r="O3878" i="1"/>
  <c r="O3879" i="1"/>
  <c r="O3880" i="1"/>
  <c r="O3882" i="1"/>
  <c r="O3883" i="1"/>
  <c r="O3889" i="1"/>
  <c r="O3890" i="1"/>
  <c r="O3891" i="1"/>
  <c r="O3892" i="1"/>
  <c r="O3893" i="1"/>
  <c r="O3895" i="1"/>
  <c r="O3896" i="1"/>
  <c r="O3897" i="1"/>
  <c r="O3898" i="1"/>
  <c r="O3899" i="1"/>
  <c r="O3900" i="1"/>
  <c r="O3901" i="1"/>
  <c r="O3902" i="1"/>
  <c r="O3903" i="1"/>
  <c r="O3904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9" i="1"/>
  <c r="O3920" i="1"/>
  <c r="O3921" i="1"/>
  <c r="O3922" i="1"/>
  <c r="O3924" i="1"/>
  <c r="O3925" i="1"/>
  <c r="O3926" i="1"/>
  <c r="O3927" i="1"/>
  <c r="O3928" i="1"/>
  <c r="O3929" i="1"/>
  <c r="O3930" i="1"/>
  <c r="O3931" i="1"/>
  <c r="O3934" i="1"/>
  <c r="O3935" i="1"/>
  <c r="O3936" i="1"/>
  <c r="O3937" i="1"/>
  <c r="O3939" i="1"/>
  <c r="O3940" i="1"/>
  <c r="O3941" i="1"/>
  <c r="O3942" i="1"/>
  <c r="O3943" i="1"/>
  <c r="O3945" i="1"/>
  <c r="O3947" i="1"/>
  <c r="O3948" i="1"/>
  <c r="O3949" i="1"/>
  <c r="O3951" i="1"/>
  <c r="O3952" i="1"/>
  <c r="O3953" i="1"/>
  <c r="O3954" i="1"/>
  <c r="O3957" i="1"/>
  <c r="O3959" i="1"/>
  <c r="O3960" i="1"/>
  <c r="O3961" i="1"/>
  <c r="O3962" i="1"/>
  <c r="O3963" i="1"/>
  <c r="O3964" i="1"/>
  <c r="O3966" i="1"/>
  <c r="O3967" i="1"/>
  <c r="O3968" i="1"/>
  <c r="O3969" i="1"/>
  <c r="O3970" i="1"/>
  <c r="O3971" i="1"/>
  <c r="O3972" i="1"/>
  <c r="O3973" i="1"/>
  <c r="O3974" i="1"/>
  <c r="O3975" i="1"/>
  <c r="O3976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2" i="1"/>
  <c r="O3993" i="1"/>
  <c r="O3994" i="1"/>
  <c r="O3995" i="1"/>
  <c r="O3996" i="1"/>
  <c r="O3997" i="1"/>
  <c r="O3998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5" i="1"/>
  <c r="O4017" i="1"/>
  <c r="O4018" i="1"/>
  <c r="O4019" i="1"/>
  <c r="O4020" i="1"/>
  <c r="O4021" i="1"/>
  <c r="O4022" i="1"/>
  <c r="O4023" i="1"/>
  <c r="O4024" i="1"/>
  <c r="O4026" i="1"/>
  <c r="O4027" i="1"/>
  <c r="O4029" i="1"/>
  <c r="O4030" i="1"/>
  <c r="O4032" i="1"/>
  <c r="O4034" i="1"/>
  <c r="O4035" i="1"/>
  <c r="O4036" i="1"/>
  <c r="O4037" i="1"/>
  <c r="O4038" i="1"/>
  <c r="O4039" i="1"/>
  <c r="O4040" i="1"/>
  <c r="O4041" i="1"/>
  <c r="O4042" i="1"/>
  <c r="O4043" i="1"/>
  <c r="O4044" i="1"/>
  <c r="O4046" i="1"/>
  <c r="O4047" i="1"/>
  <c r="O4048" i="1"/>
  <c r="O4049" i="1"/>
  <c r="O4050" i="1"/>
  <c r="O4051" i="1"/>
  <c r="O4052" i="1"/>
  <c r="O4054" i="1"/>
  <c r="O4055" i="1"/>
  <c r="O4057" i="1"/>
  <c r="O4058" i="1"/>
  <c r="O4059" i="1"/>
  <c r="O4060" i="1"/>
  <c r="O4061" i="1"/>
  <c r="O4062" i="1"/>
  <c r="O4064" i="1"/>
  <c r="O4065" i="1"/>
  <c r="O4066" i="1"/>
  <c r="O4067" i="1"/>
  <c r="O4068" i="1"/>
  <c r="O4069" i="1"/>
  <c r="O4070" i="1"/>
  <c r="O4071" i="1"/>
  <c r="O4072" i="1"/>
  <c r="O4074" i="1"/>
  <c r="O4075" i="1"/>
  <c r="O4076" i="1"/>
  <c r="O4077" i="1"/>
  <c r="O4079" i="1"/>
  <c r="O4081" i="1"/>
  <c r="O4083" i="1"/>
  <c r="O4084" i="1"/>
  <c r="O4085" i="1"/>
  <c r="O4086" i="1"/>
  <c r="O4087" i="1"/>
  <c r="O4088" i="1"/>
  <c r="O4090" i="1"/>
  <c r="O4091" i="1"/>
  <c r="O4092" i="1"/>
  <c r="O4093" i="1"/>
  <c r="O4094" i="1"/>
  <c r="O4095" i="1"/>
  <c r="O4096" i="1"/>
  <c r="O4097" i="1"/>
  <c r="O4098" i="1"/>
  <c r="O4101" i="1"/>
  <c r="O4104" i="1"/>
  <c r="O4105" i="1"/>
  <c r="O4106" i="1"/>
  <c r="O4107" i="1"/>
  <c r="O4108" i="1"/>
  <c r="O4109" i="1"/>
  <c r="O4110" i="1"/>
  <c r="O4112" i="1"/>
  <c r="O4113" i="1"/>
  <c r="O4114" i="1"/>
  <c r="O4115" i="1"/>
</calcChain>
</file>

<file path=xl/sharedStrings.xml><?xml version="1.0" encoding="utf-8"?>
<sst xmlns="http://schemas.openxmlformats.org/spreadsheetml/2006/main" count="24794" uniqueCount="8381">
  <si>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</si>
  <si>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</si>
  <si>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</si>
  <si>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</si>
  <si>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</si>
  <si>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</si>
  <si>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</si>
  <si>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</si>
  <si>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</si>
  <si>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</si>
  <si>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</si>
  <si>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</si>
  <si>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</si>
  <si>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</si>
  <si>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</si>
  <si>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</si>
  <si>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</si>
  <si>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</si>
  <si>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</si>
  <si>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</si>
  <si>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</si>
  <si>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</si>
  <si>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</si>
  <si>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</si>
  <si>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</si>
  <si>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</si>
  <si>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</si>
  <si>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</si>
  <si>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</si>
  <si>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</si>
  <si>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</si>
  <si>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</si>
  <si>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</si>
  <si>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</si>
  <si>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</si>
  <si>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</si>
  <si>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</si>
  <si>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</si>
  <si>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</si>
  <si>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</si>
  <si>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</si>
  <si>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</si>
  <si>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</si>
  <si>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</si>
  <si>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</si>
  <si>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</si>
  <si>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</si>
  <si>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</si>
  <si>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</si>
  <si>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</si>
  <si>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</si>
  <si>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</si>
  <si>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</si>
  <si>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</si>
  <si>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</si>
  <si>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</si>
  <si>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</si>
  <si>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</si>
  <si>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</si>
  <si>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</si>
  <si>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</si>
  <si>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</si>
  <si>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</si>
  <si>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</si>
  <si>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</si>
  <si>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</si>
  <si>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</si>
  <si>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</si>
  <si>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</si>
  <si>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</si>
  <si>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</si>
  <si>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</si>
  <si>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</si>
  <si>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</si>
  <si>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</si>
  <si>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</si>
  <si>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</si>
  <si>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</si>
  <si>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</si>
  <si>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</si>
  <si>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</si>
  <si>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</si>
  <si>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</si>
  <si>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</si>
  <si>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</si>
  <si>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</si>
  <si>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</si>
  <si>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</si>
  <si>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</si>
  <si>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</si>
  <si>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</si>
  <si>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</si>
  <si>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</si>
  <si>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</si>
  <si>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</si>
  <si>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</si>
  <si>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</si>
  <si>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</si>
  <si>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</si>
  <si>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</si>
  <si>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</si>
  <si>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</si>
  <si>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</si>
  <si>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</si>
  <si>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</si>
  <si>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</si>
  <si>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</si>
  <si>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</si>
  <si>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</si>
  <si>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</si>
  <si>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</si>
  <si>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</si>
  <si>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</si>
  <si>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</si>
  <si>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</si>
  <si>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</si>
  <si>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</si>
  <si>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</si>
  <si>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</si>
  <si>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</si>
  <si>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</si>
  <si>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</si>
  <si>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</si>
  <si>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</si>
  <si>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</si>
  <si>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</si>
  <si>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</si>
  <si>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</si>
  <si>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</si>
  <si>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</si>
  <si>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</si>
  <si>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</si>
  <si>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</si>
  <si>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</si>
  <si>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</si>
  <si>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</si>
  <si>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</si>
  <si>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</si>
  <si>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</si>
  <si>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</si>
  <si>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</si>
  <si>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</si>
  <si>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</si>
  <si>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</si>
  <si>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</si>
  <si>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</si>
  <si>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</si>
  <si>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</si>
  <si>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</si>
  <si>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</si>
  <si>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</si>
  <si>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</si>
  <si>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</si>
  <si>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</si>
  <si>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</si>
  <si>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</si>
  <si>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</si>
  <si>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</si>
  <si>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</si>
  <si>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</si>
  <si>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</si>
  <si>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</si>
  <si>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</si>
  <si>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</si>
  <si>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</si>
  <si>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</si>
  <si>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</si>
  <si>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</si>
  <si>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</si>
  <si>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</si>
  <si>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</si>
  <si>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</si>
  <si>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</si>
  <si>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</si>
  <si>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</si>
  <si>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</si>
  <si>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</si>
  <si>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</si>
  <si>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</si>
  <si>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</si>
  <si>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</si>
  <si>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</si>
  <si>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</si>
  <si>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</si>
  <si>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</si>
  <si>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</si>
  <si>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</si>
  <si>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</si>
  <si>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</si>
  <si>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</si>
  <si>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</si>
  <si>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</si>
  <si>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</si>
  <si>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</si>
  <si>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</si>
  <si>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</si>
  <si>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</si>
  <si>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</si>
  <si>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</si>
  <si>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</si>
  <si>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</si>
  <si>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</si>
  <si>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</si>
  <si>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</si>
  <si>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</si>
  <si>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</si>
  <si>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</si>
  <si>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</si>
  <si>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</si>
  <si>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</si>
  <si>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</si>
  <si>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</si>
  <si>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</si>
  <si>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</si>
  <si>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</si>
  <si>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</si>
  <si>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</si>
  <si>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</si>
  <si>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</si>
  <si>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</si>
  <si>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</si>
  <si>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</si>
  <si>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</si>
  <si>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</si>
  <si>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</si>
  <si>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</si>
  <si>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</si>
  <si>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</si>
  <si>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</si>
  <si>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</si>
  <si>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</si>
  <si>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</si>
  <si>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</si>
  <si>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</si>
  <si>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</si>
  <si>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</si>
  <si>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</si>
  <si>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</si>
  <si>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</si>
  <si>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</si>
  <si>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</si>
  <si>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</si>
  <si>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</si>
  <si>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</si>
  <si>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</si>
  <si>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</si>
  <si>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</si>
  <si>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</si>
  <si>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</si>
  <si>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</si>
  <si>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</si>
  <si>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</si>
  <si>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</si>
  <si>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</si>
  <si>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</si>
  <si>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</si>
  <si>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</si>
  <si>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</si>
  <si>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</si>
  <si>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</si>
  <si>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</si>
  <si>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</si>
  <si>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</si>
  <si>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</si>
  <si>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</si>
  <si>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</si>
  <si>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</si>
  <si>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</si>
  <si>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</si>
  <si>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</si>
  <si>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</si>
  <si>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</si>
  <si>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</si>
  <si>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</si>
  <si>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</si>
  <si>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</si>
  <si>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</si>
  <si>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</si>
  <si>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</si>
  <si>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</si>
  <si>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</si>
  <si>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</si>
  <si>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</si>
  <si>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</si>
  <si>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</si>
  <si>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</si>
  <si>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</si>
  <si>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</si>
  <si>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</si>
  <si>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</si>
  <si>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</si>
  <si>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</si>
  <si>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</si>
  <si>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</si>
  <si>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</si>
  <si>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</si>
  <si>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</si>
  <si>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</si>
  <si>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</si>
  <si>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</si>
  <si>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</si>
  <si>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</si>
  <si>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</si>
  <si>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</si>
  <si>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</si>
  <si>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</si>
  <si>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</si>
  <si>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</si>
  <si>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</si>
  <si>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</si>
  <si>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</si>
  <si>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</si>
  <si>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</si>
  <si>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</si>
  <si>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</si>
  <si>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</si>
  <si>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</si>
  <si>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</si>
  <si>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</si>
  <si>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</si>
  <si>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</si>
  <si>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</si>
  <si>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</si>
  <si>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</si>
  <si>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</si>
  <si>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</si>
  <si>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</si>
  <si>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</si>
  <si>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</si>
  <si>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</si>
  <si>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</si>
  <si>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</si>
  <si>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</si>
  <si>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</si>
  <si>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</si>
  <si>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</si>
  <si>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</si>
  <si>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</si>
  <si>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</si>
  <si>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</si>
  <si>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</si>
  <si>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</si>
  <si>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</si>
  <si>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</si>
  <si>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</si>
  <si>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</si>
  <si>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</si>
  <si>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</si>
  <si>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</si>
  <si>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</si>
  <si>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</si>
  <si>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</si>
  <si>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</si>
  <si>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</si>
  <si>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</si>
  <si>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</si>
  <si>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</si>
  <si>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</si>
  <si>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</si>
  <si>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</si>
  <si>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</si>
  <si>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</si>
  <si>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</si>
  <si>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</si>
  <si>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</si>
  <si>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</si>
  <si>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</si>
  <si>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</si>
  <si>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</si>
  <si>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</si>
  <si>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</si>
  <si>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</si>
  <si>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</si>
  <si>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</si>
  <si>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</si>
  <si>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</si>
  <si>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</si>
  <si>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</si>
  <si>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</si>
  <si>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</si>
  <si>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</si>
  <si>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</si>
  <si>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</si>
  <si>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</si>
  <si>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</si>
  <si>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</si>
  <si>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</si>
  <si>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</si>
  <si>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</si>
  <si>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</si>
  <si>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</si>
  <si>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</si>
  <si>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</si>
  <si>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</si>
  <si>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</si>
  <si>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</si>
  <si>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</si>
  <si>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</si>
  <si>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</si>
  <si>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</si>
  <si>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</si>
  <si>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</si>
  <si>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</si>
  <si>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</si>
  <si>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</si>
  <si>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</si>
  <si>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</si>
  <si>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</si>
  <si>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</si>
  <si>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</si>
  <si>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</si>
  <si>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</si>
  <si>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</si>
  <si>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</si>
  <si>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</si>
  <si>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</si>
  <si>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</si>
  <si>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</si>
  <si>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</si>
  <si>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</si>
  <si>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</si>
  <si>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</si>
  <si>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</si>
  <si>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</si>
  <si>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</si>
  <si>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</si>
  <si>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</si>
  <si>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</si>
  <si>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</si>
  <si>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</si>
  <si>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</si>
  <si>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</si>
  <si>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</si>
  <si>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</si>
  <si>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</si>
  <si>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</si>
  <si>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</si>
  <si>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</si>
  <si>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</si>
  <si>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</si>
  <si>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</si>
  <si>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</si>
  <si>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</si>
  <si>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</si>
  <si>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</si>
  <si>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</si>
  <si>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</si>
  <si>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</si>
  <si>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</si>
  <si>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</si>
  <si>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</si>
  <si>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</si>
  <si>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</si>
  <si>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</si>
  <si>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</si>
  <si>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</si>
  <si>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</si>
  <si>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</si>
  <si>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</si>
  <si>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</si>
  <si>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</si>
  <si>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</si>
  <si>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</si>
  <si>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</si>
  <si>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</si>
  <si>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</si>
  <si>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</si>
  <si>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</si>
  <si>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</si>
  <si>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</si>
  <si>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</si>
  <si>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</si>
  <si>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</si>
  <si>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</si>
  <si>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</si>
  <si>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</si>
  <si>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</si>
  <si>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</si>
  <si>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</si>
  <si>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</si>
  <si>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</si>
  <si>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</si>
  <si>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</si>
  <si>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</si>
  <si>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</si>
  <si>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</si>
  <si>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</si>
  <si>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</si>
  <si>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</si>
  <si>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</si>
  <si>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</si>
  <si>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</si>
  <si>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</si>
  <si>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</si>
  <si>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</si>
  <si>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</si>
  <si>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</si>
  <si>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</si>
  <si>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</si>
  <si>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</si>
  <si>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</si>
  <si>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</si>
  <si>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</si>
  <si>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</si>
  <si>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</si>
  <si>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</si>
  <si>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</si>
  <si>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</si>
  <si>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</si>
  <si>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</si>
  <si>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</si>
  <si>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</si>
  <si>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</si>
  <si>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</si>
  <si>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</si>
  <si>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</si>
  <si>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</si>
  <si>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</si>
  <si>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</si>
  <si>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</si>
  <si>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</si>
  <si>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</si>
  <si>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</si>
  <si>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</si>
  <si>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</si>
  <si>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</si>
  <si>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</si>
  <si>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</si>
  <si>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</si>
  <si>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</si>
  <si>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</si>
  <si>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</si>
  <si>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</si>
  <si>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</si>
  <si>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</si>
  <si>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</si>
  <si>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</si>
  <si>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</si>
  <si>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</si>
  <si>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</si>
  <si>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</si>
  <si>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</si>
  <si>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</si>
  <si>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</si>
  <si>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</si>
  <si>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</si>
  <si>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</si>
  <si>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</si>
  <si>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</si>
  <si>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</si>
  <si>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</si>
  <si>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</si>
  <si>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</si>
  <si>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</si>
  <si>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</si>
  <si>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</si>
  <si>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</si>
  <si>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</si>
  <si>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</si>
  <si>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</si>
  <si>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</si>
  <si>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</si>
  <si>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</si>
  <si>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</si>
  <si>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</si>
  <si>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</si>
  <si>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</si>
  <si>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</si>
  <si>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</si>
  <si>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</si>
  <si>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</si>
  <si>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</si>
  <si>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</si>
  <si>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</si>
  <si>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</si>
  <si>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</si>
  <si>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</si>
  <si>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</si>
  <si>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</si>
  <si>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</si>
  <si>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</si>
  <si>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</si>
  <si>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</si>
  <si>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</si>
  <si>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</si>
  <si>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</si>
  <si>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</si>
  <si>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</si>
  <si>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</si>
  <si>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</si>
  <si>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</si>
  <si>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</si>
  <si>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</si>
  <si>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</si>
  <si>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</si>
  <si>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</si>
  <si>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</si>
  <si>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</si>
  <si>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</si>
  <si>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</si>
  <si>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</si>
  <si>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</si>
  <si>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</si>
  <si>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</si>
  <si>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</si>
  <si>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</si>
  <si>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</si>
  <si>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</si>
  <si>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</si>
  <si>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</si>
  <si>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</si>
  <si>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</si>
  <si>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</si>
  <si>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</si>
  <si>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</si>
  <si>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</si>
  <si>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</si>
  <si>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</si>
  <si>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</si>
  <si>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</si>
  <si>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</si>
  <si>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</si>
  <si>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</si>
  <si>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</si>
  <si>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</si>
  <si>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</si>
  <si>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</si>
  <si>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</si>
  <si>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</si>
  <si>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</si>
  <si>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</si>
  <si>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</si>
  <si>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</si>
  <si>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</si>
  <si>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</si>
  <si>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</si>
  <si>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</si>
  <si>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</si>
  <si>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</si>
  <si>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</si>
  <si>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</si>
  <si>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</si>
  <si>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</si>
  <si>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</si>
  <si>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</si>
  <si>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</si>
  <si>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</si>
  <si>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</si>
  <si>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</si>
  <si>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</si>
  <si>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</si>
  <si>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</si>
  <si>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</si>
  <si>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</si>
  <si>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</si>
  <si>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</si>
  <si>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</si>
  <si>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</si>
  <si>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</si>
  <si>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</si>
  <si>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</si>
  <si>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</si>
  <si>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</si>
  <si>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</si>
  <si>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</si>
  <si>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</si>
  <si>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</si>
  <si>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</si>
  <si>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</si>
  <si>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</si>
  <si>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</si>
  <si>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</si>
  <si>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</si>
  <si>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</si>
  <si>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</si>
  <si>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</si>
  <si>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</si>
  <si>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</si>
  <si>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</si>
  <si>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</si>
  <si>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</si>
  <si>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</si>
  <si>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</si>
  <si>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</si>
  <si>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</si>
  <si>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</si>
  <si>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</si>
  <si>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</si>
  <si>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</si>
  <si>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</si>
  <si>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</si>
  <si>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</si>
  <si>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</si>
  <si>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</si>
  <si>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</si>
  <si>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</si>
  <si>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</si>
  <si>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</si>
  <si>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</si>
  <si>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</si>
  <si>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</si>
  <si>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</si>
  <si>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</si>
  <si>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</si>
  <si>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</si>
  <si>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</si>
  <si>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</si>
  <si>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</si>
  <si>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</si>
  <si>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</si>
  <si>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</si>
  <si>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</si>
  <si>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</si>
  <si>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</si>
  <si>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</si>
  <si>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</si>
  <si>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</si>
  <si>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</si>
  <si>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</si>
  <si>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</si>
  <si>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</si>
  <si>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</si>
  <si>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</si>
  <si>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</si>
  <si>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</si>
  <si>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</si>
  <si>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</si>
  <si>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</si>
  <si>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</si>
  <si>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</si>
  <si>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</si>
  <si>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</si>
  <si>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</si>
  <si>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</si>
  <si>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</si>
  <si>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</si>
  <si>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</si>
  <si>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</si>
  <si>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</si>
  <si>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</si>
  <si>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</si>
  <si>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</si>
  <si>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</si>
  <si>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</si>
  <si>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</si>
  <si>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</si>
  <si>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</si>
  <si>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</si>
  <si>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</si>
  <si>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</si>
  <si>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</si>
  <si>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</si>
  <si>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</si>
  <si>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</si>
  <si>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</si>
  <si>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</si>
  <si>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</si>
  <si>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</si>
  <si>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</si>
  <si>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</si>
  <si>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</si>
  <si>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</si>
  <si>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</si>
  <si>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</si>
  <si>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</si>
  <si>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</si>
  <si>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</si>
  <si>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</si>
  <si>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</si>
  <si>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</si>
  <si>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</si>
  <si>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</si>
  <si>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</si>
  <si>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</si>
  <si>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</si>
  <si>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</si>
  <si>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</si>
  <si>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</si>
  <si>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</si>
  <si>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</si>
  <si>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</si>
  <si>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</si>
  <si>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</si>
  <si>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</si>
  <si>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</si>
  <si>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</si>
  <si>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</si>
  <si>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</si>
  <si>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</si>
  <si>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</si>
  <si>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</si>
  <si>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</si>
  <si>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</si>
  <si>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</si>
  <si>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</si>
  <si>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</si>
  <si>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</si>
  <si>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</si>
  <si>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</si>
  <si>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</si>
  <si>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</si>
  <si>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</si>
  <si>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</si>
  <si>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</si>
  <si>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</si>
  <si>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</si>
  <si>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</si>
  <si>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</si>
  <si>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</si>
  <si>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</si>
  <si>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</si>
  <si>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</si>
  <si>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</si>
  <si>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</si>
  <si>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</si>
  <si>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</si>
  <si>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</si>
  <si>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</si>
  <si>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</si>
  <si>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</si>
  <si>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</si>
  <si>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</si>
  <si>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</si>
  <si>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</si>
  <si>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</si>
  <si>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</si>
  <si>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</si>
  <si>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</si>
  <si>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</si>
  <si>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</si>
  <si>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</si>
  <si>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</si>
  <si>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</si>
  <si>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</si>
  <si>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</si>
  <si>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</si>
  <si>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</si>
  <si>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</si>
  <si>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</si>
  <si>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</si>
  <si>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</si>
  <si>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</si>
  <si>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</si>
  <si>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</si>
  <si>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</si>
  <si>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</si>
  <si>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</si>
  <si>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</si>
  <si>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</si>
  <si>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</si>
  <si>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</si>
  <si>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</si>
  <si>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</si>
  <si>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</si>
  <si>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</si>
  <si>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</si>
  <si>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</si>
  <si>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</si>
  <si>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</si>
  <si>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</si>
  <si>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</si>
  <si>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</si>
  <si>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</si>
  <si>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</si>
  <si>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</si>
  <si>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</si>
  <si>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</si>
  <si>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</si>
  <si>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</si>
  <si>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</si>
  <si>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</si>
  <si>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</si>
  <si>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</si>
  <si>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</si>
  <si>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</si>
  <si>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</si>
  <si>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</si>
  <si>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</si>
  <si>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</si>
  <si>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</si>
  <si>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</si>
  <si>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</si>
  <si>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</si>
  <si>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</si>
  <si>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</si>
  <si>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</si>
  <si>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</si>
  <si>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</si>
  <si>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</si>
  <si>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</si>
  <si>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</si>
  <si>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</si>
  <si>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</si>
  <si>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</si>
  <si>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</si>
  <si>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</si>
  <si>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</si>
  <si>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</si>
  <si>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</si>
  <si>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</si>
  <si>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</si>
  <si>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</si>
  <si>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</si>
  <si>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</si>
  <si>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</si>
  <si>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</si>
  <si>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</si>
  <si>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</si>
  <si>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</si>
  <si>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</si>
  <si>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</si>
  <si>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</si>
  <si>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</si>
  <si>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</si>
  <si>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</si>
  <si>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</si>
  <si>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</si>
  <si>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</si>
  <si>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</si>
  <si>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</si>
  <si>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</si>
  <si>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</si>
  <si>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</si>
  <si>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</si>
  <si>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</si>
  <si>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</si>
  <si>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</si>
  <si>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</si>
  <si>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</si>
  <si>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</si>
  <si>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</si>
  <si>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</si>
  <si>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</si>
  <si>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</si>
  <si>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</si>
  <si>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</si>
  <si>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</si>
  <si>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</si>
  <si>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</si>
  <si>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</si>
  <si>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</si>
  <si>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</si>
  <si>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</si>
  <si>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</si>
  <si>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</si>
  <si>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</si>
  <si>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</si>
  <si>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</si>
  <si>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</si>
  <si>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</si>
  <si>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</si>
  <si>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</si>
  <si>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</si>
  <si>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</si>
  <si>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</si>
  <si>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</si>
  <si>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</si>
  <si>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</si>
  <si>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</si>
  <si>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</si>
  <si>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</si>
  <si>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</si>
  <si>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</si>
  <si>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</si>
  <si>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</si>
  <si>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</si>
  <si>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</si>
  <si>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</si>
  <si>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</si>
  <si>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</si>
  <si>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</si>
  <si>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</si>
  <si>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</si>
  <si>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</si>
  <si>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</si>
  <si>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</si>
  <si>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</si>
  <si>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</si>
  <si>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</si>
  <si>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</si>
  <si>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</si>
  <si>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</si>
  <si>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</si>
  <si>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</si>
  <si>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</si>
  <si>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</si>
  <si>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</si>
  <si>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</si>
  <si>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</si>
  <si>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</si>
  <si>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</si>
  <si>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</si>
  <si>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</si>
  <si>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</si>
  <si>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</si>
  <si>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</si>
  <si>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</si>
  <si>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</si>
  <si>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</si>
  <si>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</si>
  <si>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</si>
  <si>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</si>
  <si>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</si>
  <si>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</si>
  <si>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</si>
  <si>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</si>
  <si>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</si>
  <si>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</si>
  <si>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</si>
  <si>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</si>
  <si>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</si>
  <si>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</si>
  <si>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</si>
  <si>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</si>
  <si>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</si>
  <si>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</si>
  <si>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</si>
  <si>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</si>
  <si>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</si>
  <si>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</si>
  <si>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</si>
  <si>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</si>
  <si>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</si>
  <si>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</si>
  <si>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</si>
  <si>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</si>
  <si>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</si>
  <si>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</si>
  <si>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</si>
  <si>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</si>
  <si>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</si>
  <si>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</si>
  <si>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</si>
  <si>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</si>
  <si>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</si>
  <si>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</si>
  <si>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</si>
  <si>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</si>
  <si>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</si>
  <si>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</si>
  <si>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</si>
  <si>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</si>
  <si>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</si>
  <si>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</si>
  <si>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</si>
  <si>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</si>
  <si>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</si>
  <si>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</si>
  <si>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</si>
  <si>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</si>
  <si>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</si>
  <si>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</si>
  <si>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</si>
  <si>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</si>
  <si>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</si>
  <si>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</si>
  <si>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</si>
  <si>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</si>
  <si>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</si>
  <si>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</si>
  <si>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</si>
  <si>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</si>
  <si>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</si>
  <si>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</si>
  <si>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</si>
  <si>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</si>
  <si>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</si>
  <si>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</si>
  <si>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</si>
  <si>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</si>
  <si>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</si>
  <si>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</si>
  <si>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</si>
  <si>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</si>
  <si>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</si>
  <si>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</si>
  <si>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</si>
  <si>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</si>
  <si>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</si>
  <si>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</si>
  <si>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</si>
  <si>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</si>
  <si>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</si>
  <si>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</si>
  <si>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</si>
  <si>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</si>
  <si>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</si>
  <si>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</si>
  <si>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</si>
  <si>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</si>
  <si>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</si>
  <si>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</si>
  <si>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</si>
  <si>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</si>
  <si>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</si>
  <si>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</si>
  <si>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</si>
  <si>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</si>
  <si>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</si>
  <si>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</si>
  <si>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</si>
  <si>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</si>
  <si>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</si>
  <si>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</si>
  <si>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</si>
  <si>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</si>
  <si>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</si>
  <si>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</si>
  <si>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</si>
  <si>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</si>
  <si>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</si>
  <si>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</si>
  <si>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</si>
  <si>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</si>
  <si>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</si>
  <si>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</si>
  <si>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</si>
  <si>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</si>
  <si>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</si>
  <si>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</si>
  <si>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</si>
  <si>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</si>
  <si>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</si>
  <si>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</si>
  <si>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</si>
  <si>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</si>
  <si>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</si>
  <si>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</si>
  <si>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</si>
  <si>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</si>
  <si>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</si>
  <si>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</si>
  <si>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</si>
  <si>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</si>
  <si>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</si>
  <si>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</si>
  <si>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</si>
  <si>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</si>
  <si>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</si>
  <si>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</si>
  <si>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</si>
  <si>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</si>
  <si>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</si>
  <si>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</si>
  <si>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</si>
  <si>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</si>
  <si>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</si>
  <si>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</si>
  <si>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</si>
  <si>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</si>
  <si>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</si>
  <si>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</si>
  <si>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</si>
  <si>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</si>
  <si>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</si>
  <si>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</si>
  <si>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</si>
  <si>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</si>
  <si>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</si>
  <si>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</si>
  <si>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</si>
  <si>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</si>
  <si>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</si>
  <si>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</si>
  <si>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</si>
  <si>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</si>
  <si>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</si>
  <si>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</si>
  <si>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</si>
  <si>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</si>
  <si>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</si>
  <si>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</si>
  <si>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</si>
  <si>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</si>
  <si>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</si>
  <si>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</si>
  <si>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</si>
  <si>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</si>
  <si>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</si>
  <si>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</si>
  <si>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</si>
  <si>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</si>
  <si>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</si>
  <si>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</si>
  <si>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</si>
  <si>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</si>
  <si>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</si>
  <si>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</si>
  <si>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</si>
  <si>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</si>
  <si>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</si>
  <si>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</si>
  <si>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</si>
  <si>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</si>
  <si>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</si>
  <si>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</si>
  <si>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</si>
  <si>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</si>
  <si>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</si>
  <si>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</si>
  <si>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</si>
  <si>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</si>
  <si>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</si>
  <si>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</si>
  <si>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</si>
  <si>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</si>
  <si>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</si>
  <si>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</si>
  <si>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</si>
  <si>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</si>
  <si>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</si>
  <si>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</si>
  <si>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</si>
  <si>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</si>
  <si>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</si>
  <si>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</si>
  <si>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</si>
  <si>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</si>
  <si>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</si>
  <si>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</si>
  <si>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</si>
  <si>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</si>
  <si>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</si>
  <si>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</si>
  <si>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</si>
  <si>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</si>
  <si>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</si>
  <si>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</si>
  <si>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</si>
  <si>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</si>
  <si>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</si>
  <si>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</si>
  <si>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</si>
  <si>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</si>
  <si>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</si>
  <si>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</si>
  <si>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</si>
  <si>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</si>
  <si>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</si>
  <si>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</si>
  <si>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</si>
  <si>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</si>
  <si>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</si>
  <si>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</si>
  <si>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</si>
  <si>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</si>
  <si>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</si>
  <si>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</si>
  <si>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</si>
  <si>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</si>
  <si>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</si>
  <si>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</si>
  <si>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</si>
  <si>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</si>
  <si>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</si>
  <si>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</si>
  <si>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</si>
  <si>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</si>
  <si>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</si>
  <si>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</si>
  <si>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</si>
  <si>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</si>
  <si>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</si>
  <si>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</si>
  <si>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</si>
  <si>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</si>
  <si>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</si>
  <si>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</si>
  <si>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</si>
  <si>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</si>
  <si>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</si>
  <si>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</si>
  <si>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</si>
  <si>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</si>
  <si>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</si>
  <si>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</si>
  <si>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</si>
  <si>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</si>
  <si>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</si>
  <si>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</si>
  <si>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</si>
  <si>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</si>
  <si>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</si>
  <si>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</si>
  <si>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</si>
  <si>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</si>
  <si>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</si>
  <si>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</si>
  <si>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</si>
  <si>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</si>
  <si>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</si>
  <si>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</si>
  <si>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</si>
  <si>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</si>
  <si>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</si>
  <si>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</si>
  <si>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</si>
  <si>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</si>
  <si>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</si>
  <si>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</si>
  <si>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</si>
  <si>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</si>
  <si>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</si>
  <si>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</si>
  <si>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</si>
  <si>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</si>
  <si>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</si>
  <si>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</si>
  <si>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</si>
  <si>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</si>
  <si>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</si>
  <si>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</si>
  <si>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</si>
  <si>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</si>
  <si>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</si>
  <si>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</si>
  <si>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</si>
  <si>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</si>
  <si>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</si>
  <si>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</si>
  <si>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</si>
  <si>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</si>
  <si>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</si>
  <si>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</si>
  <si>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</si>
  <si>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</si>
  <si>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</si>
  <si>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</si>
  <si>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</si>
  <si>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</si>
  <si>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</si>
  <si>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</si>
  <si>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</si>
  <si>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</si>
  <si>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</si>
  <si>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</si>
  <si>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</si>
  <si>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</si>
  <si>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</si>
  <si>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</si>
  <si>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</si>
  <si>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</si>
  <si>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</si>
  <si>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</si>
  <si>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</si>
  <si>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</si>
  <si>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</si>
  <si>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</si>
  <si>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</si>
  <si>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</si>
  <si>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</si>
  <si>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</si>
  <si>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</si>
  <si>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</si>
  <si>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</si>
  <si>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</si>
  <si>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</si>
  <si>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</si>
  <si>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</si>
  <si>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</si>
  <si>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</si>
  <si>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</si>
  <si>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</si>
  <si>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</si>
  <si>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</si>
  <si>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</si>
  <si>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</si>
  <si>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</si>
  <si>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</si>
  <si>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</si>
  <si>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</si>
  <si>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</si>
  <si>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</si>
  <si>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</si>
  <si>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</si>
  <si>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</si>
  <si>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</si>
  <si>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</si>
  <si>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</si>
  <si>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</si>
  <si>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</si>
  <si>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</si>
  <si>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</si>
  <si>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</si>
  <si>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</si>
  <si>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</si>
  <si>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</si>
  <si>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</si>
  <si>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</si>
  <si>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</si>
  <si>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</si>
  <si>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</si>
  <si>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</si>
  <si>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</si>
  <si>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</si>
  <si>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</si>
  <si>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</si>
  <si>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</si>
  <si>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</si>
  <si>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</si>
  <si>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</si>
  <si>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</si>
  <si>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</si>
  <si>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</si>
  <si>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</si>
  <si>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</si>
  <si>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</si>
  <si>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</si>
  <si>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</si>
  <si>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</si>
  <si>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</si>
  <si>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</si>
  <si>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</si>
  <si>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</si>
  <si>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</si>
  <si>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</si>
  <si>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</si>
  <si>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</si>
  <si>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</si>
  <si>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</si>
  <si>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</si>
  <si>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</si>
  <si>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</si>
  <si>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</si>
  <si>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</si>
  <si>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</si>
  <si>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</si>
  <si>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</si>
  <si>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</si>
  <si>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</si>
  <si>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</si>
  <si>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</si>
  <si>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</si>
  <si>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</si>
  <si>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</si>
  <si>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</si>
  <si>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</si>
  <si>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</si>
  <si>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</si>
  <si>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</si>
  <si>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</si>
  <si>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</si>
  <si>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</si>
  <si>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</si>
  <si>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</si>
  <si>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</si>
  <si>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</si>
  <si>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</si>
  <si>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</si>
  <si>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</si>
  <si>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</si>
  <si>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</si>
  <si>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</si>
  <si>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</si>
  <si>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</si>
  <si>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</si>
  <si>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</si>
  <si>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</si>
  <si>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</si>
  <si>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</si>
  <si>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</si>
  <si>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</si>
  <si>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</si>
  <si>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</si>
  <si>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</si>
  <si>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</si>
  <si>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</si>
  <si>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</si>
  <si>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</si>
  <si>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</si>
  <si>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</si>
  <si>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</si>
  <si>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</si>
  <si>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</si>
  <si>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</si>
  <si>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</si>
  <si>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</si>
  <si>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</si>
  <si>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</si>
  <si>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</si>
  <si>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</si>
  <si>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</si>
  <si>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</si>
  <si>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</si>
  <si>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</si>
  <si>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</si>
  <si>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</si>
  <si>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</si>
  <si>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</si>
  <si>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</si>
  <si>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</si>
  <si>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</si>
  <si>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</si>
  <si>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</si>
  <si>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</si>
  <si>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</si>
  <si>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</si>
  <si>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</si>
  <si>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</si>
  <si>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</si>
  <si>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</si>
  <si>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</si>
  <si>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</si>
  <si>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</si>
  <si>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</si>
  <si>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</si>
  <si>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</si>
  <si>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</si>
  <si>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</si>
  <si>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</si>
  <si>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</si>
  <si>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</si>
  <si>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</si>
  <si>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</si>
  <si>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</si>
  <si>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</si>
  <si>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</si>
  <si>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</si>
  <si>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</si>
  <si>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</si>
  <si>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</si>
  <si>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</si>
  <si>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</si>
  <si>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</si>
  <si>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</si>
  <si>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</si>
  <si>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</si>
  <si>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</si>
  <si>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</si>
  <si>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</si>
  <si>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</si>
  <si>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</si>
  <si>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</si>
  <si>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</si>
  <si>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</si>
  <si>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</si>
  <si>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</si>
  <si>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</si>
  <si>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</si>
  <si>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</si>
  <si>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</si>
  <si>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</si>
  <si>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</si>
  <si>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</si>
  <si>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</si>
  <si>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</si>
  <si>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</si>
  <si>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</si>
  <si>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</si>
  <si>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</si>
  <si>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</si>
  <si>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</si>
  <si>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</si>
  <si>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</si>
  <si>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</si>
  <si>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</si>
  <si>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</si>
  <si>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</si>
  <si>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</si>
  <si>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</si>
  <si>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</si>
  <si>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</si>
  <si>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</si>
  <si>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</si>
  <si>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</si>
  <si>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</si>
  <si>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</si>
  <si>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</si>
  <si>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</si>
  <si>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</si>
  <si>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</si>
  <si>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</si>
  <si>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</si>
  <si>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</si>
  <si>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</si>
  <si>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</si>
  <si>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</si>
  <si>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</si>
  <si>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</si>
  <si>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</si>
  <si>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</si>
  <si>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</si>
  <si>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</si>
  <si>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</si>
  <si>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</si>
  <si>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</si>
  <si>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</si>
  <si>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</si>
  <si>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</si>
  <si>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</si>
  <si>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</si>
  <si>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</si>
  <si>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</si>
  <si>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</si>
  <si>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</si>
  <si>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</si>
  <si>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</si>
  <si>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</si>
  <si>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</si>
  <si>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</si>
  <si>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</si>
  <si>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</si>
  <si>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</si>
  <si>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</si>
  <si>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</si>
  <si>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</si>
  <si>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</si>
  <si>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</si>
  <si>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</si>
  <si>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</si>
  <si>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</si>
  <si>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</si>
  <si>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</si>
  <si>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</si>
  <si>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</si>
  <si>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</si>
  <si>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</si>
  <si>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</si>
  <si>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</si>
  <si>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</si>
  <si>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</si>
  <si>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</si>
  <si>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</si>
  <si>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</si>
  <si>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</si>
  <si>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</si>
  <si>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</si>
  <si>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</si>
  <si>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</si>
  <si>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</si>
  <si>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</si>
  <si>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</si>
  <si>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</si>
  <si>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</si>
  <si>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</si>
  <si>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</si>
  <si>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</si>
  <si>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</si>
  <si>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</si>
  <si>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</si>
  <si>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</si>
  <si>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</si>
  <si>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</si>
  <si>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</si>
  <si>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</si>
  <si>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</si>
  <si>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</si>
  <si>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</si>
  <si>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</si>
  <si>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</si>
  <si>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</si>
  <si>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</si>
  <si>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</si>
  <si>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</si>
  <si>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</si>
  <si>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</si>
  <si>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</si>
  <si>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</si>
  <si>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</si>
  <si>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</si>
  <si>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</si>
  <si>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</si>
  <si>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</si>
  <si>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</si>
  <si>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</si>
  <si>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</si>
  <si>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</si>
  <si>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</si>
  <si>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</si>
  <si>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</si>
  <si>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</si>
  <si>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</si>
  <si>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</si>
  <si>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</si>
  <si>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</si>
  <si>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</si>
  <si>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</si>
  <si>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</si>
  <si>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</si>
  <si>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</si>
  <si>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</si>
  <si>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</si>
  <si>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</si>
  <si>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</si>
  <si>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</si>
  <si>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</si>
  <si>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</si>
  <si>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</si>
  <si>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</si>
  <si>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</si>
  <si>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</si>
  <si>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</si>
  <si>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</si>
  <si>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</si>
  <si>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</si>
  <si>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</si>
  <si>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</si>
  <si>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</si>
  <si>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</si>
  <si>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</si>
  <si>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</si>
  <si>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</si>
  <si>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</si>
  <si>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</si>
  <si>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</si>
  <si>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</si>
  <si>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</si>
  <si>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</si>
  <si>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</si>
  <si>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</si>
  <si>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</si>
  <si>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</si>
  <si>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</si>
  <si>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</si>
  <si>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</si>
  <si>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</si>
  <si>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</si>
  <si>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</si>
  <si>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</si>
  <si>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</si>
  <si>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</si>
  <si>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</si>
  <si>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</si>
  <si>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</si>
  <si>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</si>
  <si>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</si>
  <si>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</si>
  <si>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</si>
  <si>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</si>
  <si>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</si>
  <si>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</si>
  <si>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</si>
  <si>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</si>
  <si>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</si>
  <si>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</si>
  <si>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</si>
  <si>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</si>
  <si>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</si>
  <si>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</si>
  <si>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</si>
  <si>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</si>
  <si>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</si>
  <si>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</si>
  <si>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</si>
  <si>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</si>
  <si>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</si>
  <si>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</si>
  <si>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</si>
  <si>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</si>
  <si>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</si>
  <si>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</si>
  <si>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</si>
  <si>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</si>
  <si>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</si>
  <si>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</si>
  <si>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</si>
  <si>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</si>
  <si>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</si>
  <si>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</si>
  <si>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</si>
  <si>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</si>
  <si>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</si>
  <si>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</si>
  <si>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</si>
  <si>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</si>
  <si>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</si>
  <si>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</si>
  <si>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</si>
  <si>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</si>
  <si>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</si>
  <si>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</si>
  <si>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</si>
  <si>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</si>
  <si>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</si>
  <si>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</si>
  <si>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</si>
  <si>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</si>
  <si>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</si>
  <si>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</si>
  <si>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</si>
  <si>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</si>
  <si>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</si>
  <si>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</si>
  <si>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</si>
  <si>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</si>
  <si>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</si>
  <si>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</si>
  <si>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</si>
  <si>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</si>
  <si>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</si>
  <si>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</si>
  <si>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</si>
  <si>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</si>
  <si>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</si>
  <si>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</si>
  <si>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</si>
  <si>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</si>
  <si>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</si>
  <si>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</si>
  <si>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</si>
  <si>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</si>
  <si>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</si>
  <si>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</si>
  <si>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</si>
  <si>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</si>
  <si>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</si>
  <si>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</si>
  <si>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</si>
  <si>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</si>
  <si>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</si>
  <si>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</si>
  <si>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</si>
  <si>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</si>
  <si>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</si>
  <si>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</si>
  <si>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</si>
  <si>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</si>
  <si>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</si>
  <si>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</si>
  <si>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</si>
  <si>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</si>
  <si>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</si>
  <si>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</si>
  <si>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</si>
  <si>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</si>
  <si>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</si>
  <si>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</si>
  <si>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</si>
  <si>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</si>
  <si>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</si>
  <si>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</si>
  <si>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</si>
  <si>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</si>
  <si>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</si>
  <si>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</si>
  <si>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</si>
  <si>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</si>
  <si>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</si>
  <si>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</si>
  <si>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</si>
  <si>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</si>
  <si>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</si>
  <si>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</si>
  <si>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</si>
  <si>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</si>
  <si>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</si>
  <si>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</si>
  <si>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</si>
  <si>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</si>
  <si>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</si>
  <si>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</si>
  <si>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</si>
  <si>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</si>
  <si>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</si>
  <si>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</si>
  <si>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</si>
  <si>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</si>
  <si>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</si>
  <si>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</si>
  <si>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</si>
  <si>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</si>
  <si>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</si>
  <si>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</si>
  <si>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</si>
  <si>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</si>
  <si>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</si>
  <si>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</si>
  <si>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</si>
  <si>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</si>
  <si>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</si>
  <si>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</si>
  <si>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</si>
  <si>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</si>
  <si>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</si>
  <si>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</si>
  <si>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</si>
  <si>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</si>
  <si>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</si>
  <si>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</si>
  <si>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</si>
  <si>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</si>
  <si>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</si>
  <si>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</si>
  <si>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</si>
  <si>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</si>
  <si>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</si>
  <si>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</si>
  <si>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</si>
  <si>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</si>
  <si>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</si>
  <si>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</si>
  <si>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</si>
  <si>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</si>
  <si>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</si>
  <si>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</si>
  <si>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</si>
  <si>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</si>
  <si>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</si>
  <si>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</si>
  <si>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</si>
  <si>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</si>
  <si>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</si>
  <si>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</si>
  <si>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</si>
  <si>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</si>
  <si>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</si>
  <si>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</si>
  <si>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</si>
  <si>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</si>
  <si>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</si>
  <si>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</si>
  <si>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</si>
  <si>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</si>
  <si>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</si>
  <si>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</si>
  <si>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</si>
  <si>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</si>
  <si>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</si>
  <si>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</si>
  <si>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</si>
  <si>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</si>
  <si>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</si>
  <si>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</si>
  <si>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</si>
  <si>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</si>
  <si>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</si>
  <si>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</si>
  <si>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</si>
  <si>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</si>
  <si>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</si>
  <si>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</si>
  <si>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</si>
  <si>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</si>
  <si>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</si>
  <si>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</si>
  <si>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</si>
  <si>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</si>
  <si>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</si>
  <si>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</si>
  <si>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</si>
  <si>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</si>
  <si>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</si>
  <si>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</si>
  <si>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</si>
  <si>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</si>
  <si>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</si>
  <si>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</si>
  <si>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</si>
  <si>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</si>
  <si>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</si>
  <si>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</si>
  <si>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</si>
  <si>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</si>
  <si>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</si>
  <si>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</si>
  <si>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</si>
  <si>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</si>
  <si>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</si>
  <si>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</si>
  <si>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</si>
  <si>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</si>
  <si>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</si>
  <si>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</si>
  <si>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</si>
  <si>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</si>
  <si>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</si>
  <si>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</si>
  <si>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</si>
  <si>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</si>
  <si>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</si>
  <si>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</si>
  <si>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</si>
  <si>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</si>
  <si>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</si>
  <si>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</si>
  <si>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</si>
  <si>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</si>
  <si>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</si>
  <si>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</si>
  <si>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</si>
  <si>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</si>
  <si>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</si>
  <si>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</si>
  <si>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</si>
  <si>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</si>
  <si>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</si>
  <si>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</si>
  <si>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</si>
  <si>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</si>
  <si>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</si>
  <si>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</si>
  <si>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</si>
  <si>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</si>
  <si>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</si>
  <si>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</si>
  <si>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</si>
  <si>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</si>
  <si>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</si>
  <si>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</si>
  <si>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</si>
  <si>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</si>
  <si>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</si>
  <si>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</si>
  <si>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</si>
  <si>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</si>
  <si>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</si>
  <si>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</si>
  <si>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</si>
  <si>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</si>
  <si>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</si>
  <si>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</si>
  <si>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</si>
  <si>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</si>
  <si>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</si>
  <si>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</si>
  <si>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</si>
  <si>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</si>
  <si>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</si>
  <si>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</si>
  <si>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</si>
  <si>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</si>
  <si>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</si>
  <si>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</si>
  <si>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</si>
  <si>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</si>
  <si>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</si>
  <si>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</si>
  <si>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</si>
  <si>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</si>
  <si>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</si>
  <si>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</si>
  <si>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</si>
  <si>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</si>
  <si>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</si>
  <si>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</si>
  <si>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</si>
  <si>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</si>
  <si>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</si>
  <si>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</si>
  <si>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</si>
  <si>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</si>
  <si>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</si>
  <si>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</si>
  <si>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</si>
  <si>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</si>
  <si>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</si>
  <si>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</si>
  <si>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</si>
  <si>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</si>
  <si>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</si>
  <si>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</si>
  <si>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</si>
  <si>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</si>
  <si>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</si>
  <si>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</si>
  <si>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</si>
  <si>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</si>
  <si>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</si>
  <si>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</si>
  <si>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</si>
  <si>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</si>
  <si>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</si>
  <si>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</si>
  <si>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</si>
  <si>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</si>
  <si>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</si>
  <si>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</si>
  <si>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</si>
  <si>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</si>
  <si>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</si>
  <si>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</si>
  <si>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</si>
  <si>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</si>
  <si>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</si>
  <si>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</si>
  <si>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</si>
  <si>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</si>
  <si>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</si>
  <si>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</si>
  <si>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</si>
  <si>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</si>
  <si>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</si>
  <si>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</si>
  <si>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</si>
  <si>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</si>
  <si>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</si>
  <si>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</si>
  <si>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</si>
  <si>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</si>
  <si>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</si>
  <si>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</si>
  <si>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</si>
  <si>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</si>
  <si>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</si>
  <si>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</si>
  <si>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</si>
  <si>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</si>
  <si>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</si>
  <si>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</si>
  <si>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</si>
  <si>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</si>
  <si>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</si>
  <si>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</si>
  <si>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</si>
  <si>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</si>
  <si>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</si>
  <si>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</si>
  <si>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</si>
  <si>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</si>
  <si>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</si>
  <si>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</si>
  <si>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</si>
  <si>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</si>
  <si>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</si>
  <si>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</si>
  <si>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</si>
  <si>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</si>
  <si>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</si>
  <si>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</si>
  <si>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</si>
  <si>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</si>
  <si>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</si>
  <si>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</si>
  <si>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</si>
  <si>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</si>
  <si>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</si>
  <si>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</si>
  <si>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</si>
  <si>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</si>
  <si>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</si>
  <si>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</si>
  <si>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</si>
  <si>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</si>
  <si>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</si>
  <si>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</si>
  <si>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</si>
  <si>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</si>
  <si>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</si>
  <si>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</si>
  <si>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</si>
  <si>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</si>
  <si>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</si>
  <si>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</si>
  <si>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</si>
  <si>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</si>
  <si>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</si>
  <si>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</si>
  <si>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</si>
  <si>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</si>
  <si>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</si>
  <si>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</si>
  <si>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</si>
  <si>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</si>
  <si>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</si>
  <si>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</si>
  <si>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</si>
  <si>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</si>
  <si>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</si>
  <si>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</si>
  <si>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</si>
  <si>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</si>
  <si>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</si>
  <si>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</si>
  <si>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</si>
  <si>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</si>
  <si>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</si>
  <si>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</si>
  <si>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</si>
  <si>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</si>
  <si>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</si>
  <si>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</si>
  <si>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</si>
  <si>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</si>
  <si>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</si>
  <si>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</si>
  <si>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</si>
  <si>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</si>
  <si>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</si>
  <si>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</si>
  <si>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</si>
  <si>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</si>
  <si>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</si>
  <si>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</si>
  <si>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</si>
  <si>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</si>
  <si>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</si>
  <si>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</si>
  <si>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</si>
  <si>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</si>
  <si>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</si>
  <si>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</si>
  <si>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</si>
  <si>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</si>
  <si>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</si>
  <si>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</si>
  <si>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</si>
  <si>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</si>
  <si>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</si>
  <si>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</si>
  <si>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</si>
  <si>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</si>
  <si>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</si>
  <si>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</si>
  <si>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</si>
  <si>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</si>
  <si>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</si>
  <si>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</si>
  <si>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</si>
  <si>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</si>
  <si>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</si>
  <si>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</si>
  <si>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</si>
  <si>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</si>
  <si>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</si>
  <si>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</si>
  <si>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</si>
  <si>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</si>
  <si>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</si>
  <si>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</si>
  <si>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</si>
  <si>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</si>
  <si>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</si>
  <si>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</si>
  <si>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</si>
  <si>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</si>
  <si>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</si>
  <si>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</si>
  <si>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</si>
  <si>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</si>
  <si>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</si>
  <si>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</si>
  <si>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</si>
  <si>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</si>
  <si>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</si>
  <si>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</si>
  <si>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</si>
  <si>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</si>
  <si>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</si>
  <si>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</si>
  <si>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</si>
  <si>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</si>
  <si>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</si>
  <si>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</si>
  <si>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</si>
  <si>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</si>
  <si>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</si>
  <si>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</si>
  <si>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</si>
  <si>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</si>
  <si>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</si>
  <si>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</si>
  <si>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</si>
  <si>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</si>
  <si>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</si>
  <si>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</si>
  <si>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</si>
  <si>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</si>
  <si>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</si>
  <si>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</si>
  <si>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</si>
  <si>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</si>
  <si>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</si>
  <si>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</si>
  <si>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</si>
  <si>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</si>
  <si>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</si>
  <si>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</si>
  <si>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</si>
  <si>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</si>
  <si>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</si>
  <si>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</si>
  <si>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</si>
  <si>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</si>
  <si>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</si>
  <si>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</si>
  <si>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</si>
  <si>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</si>
  <si>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</si>
  <si>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</si>
  <si>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</si>
  <si>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</si>
  <si>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</si>
  <si>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</si>
  <si>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</si>
  <si>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</si>
  <si>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</si>
  <si>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</si>
  <si>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</si>
  <si>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</si>
  <si>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</si>
  <si>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</si>
  <si>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</si>
  <si>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</si>
  <si>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</si>
  <si>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</si>
  <si>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</si>
  <si>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</si>
  <si>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</si>
  <si>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</si>
  <si>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</si>
  <si>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</si>
  <si>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</si>
  <si>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</si>
  <si>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</si>
  <si>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</si>
  <si>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</si>
  <si>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</si>
  <si>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</si>
  <si>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</si>
  <si>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</si>
  <si>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</si>
  <si>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</si>
  <si>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</si>
  <si>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</si>
  <si>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</si>
  <si>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</si>
  <si>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</si>
  <si>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</si>
  <si>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</si>
  <si>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</si>
  <si>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</si>
  <si>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</si>
  <si>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</si>
  <si>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</si>
  <si>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</si>
  <si>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</si>
  <si>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</si>
  <si>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</si>
  <si>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</si>
  <si>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</si>
  <si>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</si>
  <si>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</si>
  <si>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</si>
  <si>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</si>
  <si>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</si>
  <si>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</si>
  <si>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</si>
  <si>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</si>
  <si>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</si>
  <si>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</si>
  <si>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</si>
  <si>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</si>
  <si>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</si>
  <si>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</si>
  <si>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</si>
  <si>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</si>
  <si>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</si>
  <si>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</si>
  <si>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</si>
  <si>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</si>
  <si>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</si>
  <si>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</si>
  <si>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</si>
  <si>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</si>
  <si>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</si>
  <si>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</si>
  <si>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</si>
  <si>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</si>
  <si>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</si>
  <si>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</si>
  <si>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</si>
  <si>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</si>
  <si>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</si>
  <si>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</si>
  <si>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</si>
  <si>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</si>
  <si>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</si>
  <si>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</si>
  <si>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</si>
  <si>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</si>
  <si>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</si>
  <si>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</si>
  <si>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</si>
  <si>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</si>
  <si>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</si>
  <si>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</si>
  <si>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</si>
  <si>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</si>
  <si>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</si>
  <si>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</si>
  <si>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</si>
  <si>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</si>
  <si>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</si>
  <si>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</si>
  <si>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</si>
  <si>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</si>
  <si>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</si>
  <si>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</si>
  <si>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</si>
  <si>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</si>
  <si>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</si>
  <si>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</si>
  <si>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</si>
  <si>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</si>
  <si>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</si>
  <si>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</si>
  <si>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</si>
  <si>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</si>
  <si>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</si>
  <si>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</si>
  <si>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</si>
  <si>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</si>
  <si>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</si>
  <si>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</si>
  <si>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</si>
  <si>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</si>
  <si>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</si>
  <si>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</si>
  <si>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</si>
  <si>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</si>
  <si>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</si>
  <si>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</si>
  <si>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</si>
  <si>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</si>
  <si>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</si>
  <si>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</si>
  <si>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</si>
  <si>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</si>
  <si>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</si>
  <si>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</si>
  <si>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</si>
  <si>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</si>
  <si>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</si>
  <si>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</si>
  <si>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</si>
  <si>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</si>
  <si>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</si>
  <si>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</si>
  <si>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</si>
  <si>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</si>
  <si>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</si>
  <si>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</si>
  <si>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</si>
  <si>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</si>
  <si>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</si>
  <si>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</si>
  <si>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</si>
  <si>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</si>
  <si>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</si>
  <si>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</si>
  <si>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</si>
  <si>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</si>
  <si>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</si>
  <si>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</si>
  <si>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</si>
  <si>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</si>
  <si>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</si>
  <si>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</si>
  <si>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</si>
  <si>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</si>
  <si>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</si>
  <si>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</si>
  <si>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</si>
  <si>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</si>
  <si>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</si>
  <si>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</si>
  <si>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</si>
  <si>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</si>
  <si>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</si>
  <si>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</si>
  <si>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</si>
  <si>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</si>
  <si>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</si>
  <si>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</si>
  <si>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</si>
  <si>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</si>
  <si>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</si>
  <si>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</si>
  <si>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</si>
  <si>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</si>
  <si>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</si>
  <si>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</si>
  <si>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</si>
  <si>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</si>
  <si>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</si>
  <si>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</si>
  <si>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</si>
  <si>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</si>
  <si>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</si>
  <si>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</si>
  <si>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</si>
  <si>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</si>
  <si>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</si>
  <si>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</si>
  <si>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</si>
  <si>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</si>
  <si>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</si>
  <si>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</si>
  <si>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</si>
  <si>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</si>
  <si>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</si>
  <si>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</si>
  <si>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</si>
  <si>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</si>
  <si>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</si>
  <si>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</si>
  <si>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</si>
  <si>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</si>
  <si>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</si>
  <si>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</si>
  <si>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</si>
  <si>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</si>
  <si>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</si>
  <si>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</si>
  <si>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</si>
  <si>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</si>
  <si>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</si>
  <si>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</si>
  <si>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</si>
  <si>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</si>
  <si>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</si>
  <si>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</si>
  <si>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</si>
  <si>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</si>
  <si>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</si>
  <si>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</si>
  <si>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</si>
  <si>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</si>
  <si>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</si>
  <si>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</si>
  <si>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</si>
  <si>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</si>
  <si>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</si>
  <si>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</si>
  <si>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</si>
  <si>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</si>
  <si>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</si>
  <si>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</si>
  <si>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</si>
  <si>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</si>
  <si>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</si>
  <si>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</si>
  <si>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</si>
  <si>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</si>
  <si>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</si>
  <si>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</si>
  <si>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</si>
  <si>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</si>
  <si>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</si>
  <si>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</si>
  <si>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</si>
  <si>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</si>
  <si>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</si>
  <si>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</si>
  <si>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</si>
  <si>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</si>
  <si>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</si>
  <si>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</si>
  <si>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</si>
  <si>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</si>
  <si>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</si>
  <si>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</si>
  <si>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</si>
  <si>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</si>
  <si>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</si>
  <si>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</si>
  <si>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</si>
  <si>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</si>
  <si>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</si>
  <si>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</si>
  <si>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</si>
  <si>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</si>
  <si>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</si>
  <si>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</si>
  <si>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</si>
  <si>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</si>
  <si>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</si>
  <si>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</si>
  <si>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</si>
  <si>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</si>
  <si>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</si>
  <si>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</si>
  <si>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</si>
  <si>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</si>
  <si>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</si>
  <si>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</si>
  <si>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</si>
  <si>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</si>
  <si>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</si>
  <si>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</si>
  <si>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</si>
  <si>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</si>
  <si>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</si>
  <si>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</si>
  <si>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</si>
  <si>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</si>
  <si>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</si>
  <si>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</si>
  <si>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</si>
  <si>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</si>
  <si>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</si>
  <si>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</si>
  <si>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</si>
  <si>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</si>
  <si>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</si>
  <si>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</si>
  <si>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</si>
  <si>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</si>
  <si>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</si>
  <si>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</si>
  <si>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</si>
  <si>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</si>
  <si>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</si>
  <si>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</si>
  <si>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</si>
  <si>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</si>
  <si>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</si>
  <si>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</si>
  <si>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</si>
  <si>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</si>
  <si>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</si>
  <si>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</si>
  <si>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</si>
  <si>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</si>
  <si>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</si>
  <si>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</si>
  <si>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</si>
  <si>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</si>
  <si>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</si>
  <si>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</si>
  <si>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</si>
  <si>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</si>
  <si>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</si>
  <si>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</si>
  <si>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</si>
  <si>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</si>
  <si>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</si>
  <si>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</si>
  <si>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</si>
  <si>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</si>
  <si>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</si>
  <si>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</si>
  <si>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</si>
  <si>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</si>
  <si>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</si>
  <si>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</si>
  <si>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</si>
  <si>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</si>
  <si>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</si>
  <si>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</si>
  <si>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</si>
  <si>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</si>
  <si>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</si>
  <si>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</si>
  <si>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</si>
  <si>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</si>
  <si>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</si>
  <si>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</si>
  <si>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</si>
  <si>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</si>
  <si>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</si>
  <si>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</si>
  <si>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</si>
  <si>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</si>
  <si>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</si>
  <si>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</si>
  <si>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</si>
  <si>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</si>
  <si>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</si>
  <si>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</si>
  <si>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</si>
  <si>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</si>
  <si>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</si>
  <si>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</si>
  <si>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</si>
  <si>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</si>
  <si>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</si>
  <si>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</si>
  <si>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</si>
  <si>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</si>
  <si>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</si>
  <si>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</si>
  <si>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</si>
  <si>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</si>
  <si>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</si>
  <si>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</si>
  <si>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</si>
  <si>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</si>
  <si>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</si>
  <si>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</si>
  <si>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</si>
  <si>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</si>
  <si>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</si>
  <si>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</si>
  <si>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</si>
  <si>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</si>
  <si>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</si>
  <si>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</si>
  <si>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</si>
  <si>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</si>
  <si>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</si>
  <si>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</si>
  <si>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</si>
  <si>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</si>
  <si>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</si>
  <si>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</si>
  <si>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</si>
  <si>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</si>
  <si>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</si>
  <si>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</si>
  <si>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</si>
  <si>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</si>
  <si>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</si>
  <si>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</si>
  <si>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</si>
  <si>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</si>
  <si>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</si>
  <si>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</si>
  <si>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</si>
  <si>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</si>
  <si>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</si>
  <si>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</si>
  <si>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</si>
  <si>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</si>
  <si>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</si>
  <si>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</si>
  <si>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</si>
  <si>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</si>
  <si>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</si>
  <si>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</si>
  <si>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</si>
  <si>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</si>
  <si>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</si>
  <si>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</si>
  <si>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</si>
  <si>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</si>
  <si>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</si>
  <si>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</si>
  <si>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</si>
  <si>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</si>
  <si>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</si>
  <si>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</si>
  <si>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</si>
  <si>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</si>
  <si>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</si>
  <si>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</si>
  <si>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</si>
  <si>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</si>
  <si>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</si>
  <si>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</si>
  <si>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</si>
  <si>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</si>
  <si>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</si>
  <si>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</si>
  <si>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</si>
  <si>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</si>
  <si>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</si>
  <si>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</si>
  <si>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</si>
  <si>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</si>
  <si>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</si>
  <si>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</si>
  <si>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</si>
  <si>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</si>
  <si>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</si>
  <si>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</si>
  <si>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</si>
  <si>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</si>
  <si>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</si>
  <si>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</si>
  <si>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</si>
  <si>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</si>
  <si>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</si>
  <si>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</si>
  <si>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</si>
  <si>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</si>
  <si>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</si>
  <si>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</si>
  <si>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</si>
  <si>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</si>
  <si>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</si>
  <si>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</si>
  <si>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</si>
  <si>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</si>
  <si>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</si>
  <si>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</si>
  <si>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</si>
  <si>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</si>
  <si>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</si>
  <si>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</si>
  <si>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</si>
  <si>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</si>
  <si>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</si>
  <si>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</si>
  <si>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</si>
  <si>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</si>
  <si>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</si>
  <si>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</si>
  <si>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</si>
  <si>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</si>
  <si>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</si>
  <si>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</si>
  <si>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</si>
  <si>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</si>
  <si>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</si>
  <si>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</si>
  <si>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</si>
  <si>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</si>
  <si>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</si>
  <si>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</si>
  <si>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</si>
  <si>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</si>
  <si>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</si>
  <si>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</si>
  <si>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</si>
  <si>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</si>
  <si>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</si>
  <si>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</si>
  <si>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</si>
  <si>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</si>
  <si>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</si>
  <si>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</si>
  <si>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</si>
  <si>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</si>
  <si>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</si>
  <si>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</si>
  <si>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</si>
  <si>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</si>
  <si>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</si>
  <si>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</si>
  <si>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</si>
  <si>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</si>
  <si>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</si>
  <si>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</si>
  <si>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</si>
  <si>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</si>
  <si>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</si>
  <si>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</si>
  <si>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</si>
  <si>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</si>
  <si>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</si>
  <si>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</si>
  <si>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</si>
  <si>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</si>
  <si>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</si>
  <si>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</si>
  <si>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</si>
  <si>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</si>
  <si>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</si>
  <si>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</si>
  <si>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</si>
  <si>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</si>
  <si>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</si>
  <si>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</si>
  <si>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</si>
  <si>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</si>
  <si>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</si>
  <si>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</si>
  <si>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</si>
  <si>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</si>
  <si>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</si>
  <si>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</si>
  <si>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</si>
  <si>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</si>
  <si>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</si>
  <si>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</si>
  <si>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</si>
  <si>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</si>
  <si>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</si>
  <si>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</si>
  <si>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</si>
  <si>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</si>
  <si>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</si>
  <si>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</si>
  <si>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</si>
  <si>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</si>
  <si>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</si>
  <si>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</si>
  <si>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</si>
  <si>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</si>
  <si>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</si>
  <si>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</si>
  <si>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</si>
  <si>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</si>
  <si>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</si>
  <si>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</si>
  <si>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</si>
  <si>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</si>
  <si>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</si>
  <si>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</si>
  <si>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</si>
  <si>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</si>
  <si>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</si>
  <si>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</si>
  <si>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</si>
  <si>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</si>
  <si>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</si>
  <si>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</si>
  <si>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</si>
  <si>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</si>
  <si>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</si>
  <si>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</si>
  <si>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</si>
  <si>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</si>
  <si>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</si>
  <si>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</si>
  <si>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</si>
  <si>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</si>
  <si>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</si>
  <si>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</si>
  <si>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</si>
  <si>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</si>
  <si>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</si>
  <si>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</si>
  <si>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</si>
  <si>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</si>
  <si>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</si>
  <si>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</si>
  <si>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</si>
  <si>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</si>
  <si>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</si>
  <si>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</si>
  <si>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</si>
  <si>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</si>
  <si>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</si>
  <si>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</si>
  <si>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</si>
  <si>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</si>
  <si>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</si>
  <si>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</si>
  <si>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</si>
  <si>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</si>
  <si>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</si>
  <si>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</si>
  <si>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</si>
  <si>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</si>
  <si>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</si>
  <si>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</si>
  <si>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</si>
  <si>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</si>
  <si>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</si>
  <si>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</si>
  <si>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</si>
  <si>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</si>
  <si>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</si>
  <si>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</si>
  <si>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</si>
  <si>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</si>
  <si>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</si>
  <si>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</si>
  <si>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</si>
  <si>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</si>
  <si>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</si>
  <si>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</si>
  <si>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</si>
  <si>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</si>
  <si>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</si>
  <si>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</si>
  <si>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</si>
  <si>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</si>
  <si>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</si>
  <si>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</si>
  <si>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</si>
  <si>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</si>
  <si>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</si>
  <si>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</si>
  <si>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</si>
  <si>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</si>
  <si>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</si>
  <si>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</si>
  <si>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</si>
  <si>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</si>
  <si>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</si>
  <si>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</si>
  <si>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</si>
  <si>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</si>
  <si>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</si>
  <si>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</si>
  <si>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</si>
  <si>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</si>
  <si>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</si>
  <si>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</si>
  <si>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</si>
  <si>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</si>
  <si>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</si>
  <si>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</si>
  <si>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</si>
  <si>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</si>
  <si>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</si>
  <si>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</si>
  <si>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</si>
  <si>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</si>
  <si>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</si>
  <si>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</si>
  <si>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</si>
  <si>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</si>
  <si>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</si>
  <si>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</si>
  <si>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</si>
  <si>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</si>
  <si>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</si>
  <si>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</si>
  <si>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</si>
  <si>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</si>
  <si>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</si>
  <si>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</si>
  <si>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</si>
  <si>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</si>
  <si>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</si>
  <si>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</si>
  <si>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</si>
  <si>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</si>
  <si>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</si>
  <si>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</si>
  <si>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</si>
  <si>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</si>
  <si>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</si>
  <si>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</si>
  <si>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</si>
  <si>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</si>
  <si>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</si>
  <si>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</si>
  <si>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</si>
  <si>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</si>
  <si>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</si>
  <si>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</si>
  <si>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</si>
  <si>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</si>
  <si>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</si>
  <si>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</si>
  <si>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</si>
  <si>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</si>
  <si>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</si>
  <si>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</si>
  <si>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</si>
  <si>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</si>
  <si>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</si>
  <si>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</si>
  <si>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</si>
  <si>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</si>
  <si>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</si>
  <si>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</si>
  <si>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</si>
  <si>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</si>
  <si>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</si>
  <si>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</si>
  <si>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</si>
  <si>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</si>
  <si>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</si>
  <si>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</si>
  <si>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</si>
  <si>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</si>
  <si>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</si>
  <si>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</si>
  <si>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</si>
  <si>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</si>
  <si>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</si>
  <si>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</si>
  <si>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</si>
  <si>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</si>
  <si>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</si>
  <si>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</si>
  <si>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</si>
  <si>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</si>
  <si>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</si>
  <si>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</si>
  <si>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</si>
  <si>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</si>
  <si>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</si>
  <si>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</si>
  <si>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</si>
  <si>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</si>
  <si>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</si>
  <si>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</si>
  <si>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</si>
  <si>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</si>
  <si>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</si>
  <si>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</si>
  <si>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</si>
  <si>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</si>
  <si>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</si>
  <si>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</si>
  <si>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</si>
  <si>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</si>
  <si>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</si>
  <si>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</si>
  <si>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</si>
  <si>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</si>
  <si>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</si>
  <si>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</si>
  <si>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</si>
  <si>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</si>
  <si>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</si>
  <si>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</si>
  <si>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</si>
  <si>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</si>
  <si>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</si>
  <si>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</si>
  <si>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</si>
  <si>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</si>
  <si>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</si>
  <si>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</si>
  <si>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</si>
  <si>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</si>
  <si>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</si>
  <si>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</si>
  <si>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</si>
  <si>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</si>
  <si>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</si>
  <si>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</si>
  <si>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</si>
  <si>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</si>
  <si>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</si>
  <si>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</si>
  <si>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</si>
  <si>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</si>
  <si>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</si>
  <si>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</si>
  <si>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</si>
  <si>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</si>
  <si>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</si>
  <si>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</si>
  <si>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</si>
  <si>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</si>
  <si>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</si>
  <si>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</si>
  <si>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</si>
  <si>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</si>
  <si>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</si>
  <si>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</si>
  <si>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</si>
  <si>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</si>
  <si>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</si>
  <si>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</si>
  <si>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</si>
  <si>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</si>
  <si>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</si>
  <si>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</si>
  <si>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</si>
  <si>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</si>
  <si>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</si>
  <si>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</si>
  <si>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</si>
  <si>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</si>
  <si>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</si>
  <si>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</si>
  <si>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</si>
  <si>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</si>
  <si>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</si>
  <si>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</si>
  <si>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</si>
  <si>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</si>
  <si>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</si>
  <si>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</si>
  <si>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</si>
  <si>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</si>
  <si>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</si>
  <si>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</si>
  <si>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</si>
  <si>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</si>
  <si>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</si>
  <si>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</si>
  <si>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</si>
  <si>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</si>
  <si>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</si>
  <si>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</si>
  <si>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</si>
  <si>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</si>
  <si>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</si>
  <si>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</si>
  <si>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</si>
  <si>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</si>
  <si>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</si>
  <si>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</si>
  <si>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</si>
  <si>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</si>
  <si>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</si>
  <si>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</si>
  <si>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</si>
  <si>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</si>
  <si>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</si>
  <si>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</si>
  <si>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</si>
  <si>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</si>
  <si>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</si>
  <si>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</si>
  <si>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</si>
  <si>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</si>
  <si>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</si>
  <si>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</si>
  <si>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</si>
  <si>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</si>
  <si>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</si>
  <si>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</si>
  <si>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</si>
  <si>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</si>
  <si>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</si>
  <si>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</si>
  <si>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</si>
  <si>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</si>
  <si>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</si>
  <si>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</si>
  <si>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</si>
  <si>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</si>
  <si>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</si>
  <si>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</si>
  <si>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</si>
  <si>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</si>
  <si>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</si>
  <si>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</si>
  <si>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</si>
  <si>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</si>
  <si>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</si>
  <si>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</si>
  <si>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</si>
  <si>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</si>
  <si>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</si>
  <si>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</si>
  <si>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</si>
  <si>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</si>
  <si>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</si>
  <si>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</si>
  <si>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</si>
  <si>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</si>
  <si>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</si>
  <si>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</si>
  <si>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</si>
  <si>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</si>
  <si>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</si>
  <si>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</si>
  <si>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</si>
  <si>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</si>
  <si>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</si>
  <si>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</si>
  <si>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</si>
  <si>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</si>
  <si>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</si>
  <si>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</si>
  <si>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</si>
  <si>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</si>
  <si>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</si>
  <si>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</si>
  <si>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</si>
  <si>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</si>
  <si>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</si>
  <si>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</si>
  <si>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</si>
  <si>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</si>
  <si>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</si>
  <si>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</si>
  <si>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</si>
  <si>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</si>
  <si>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</si>
  <si>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</si>
  <si>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</si>
  <si>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</si>
  <si>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</si>
  <si>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</si>
  <si>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</si>
  <si>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</si>
  <si>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</si>
  <si>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</si>
  <si>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</si>
  <si>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</si>
  <si>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</si>
  <si>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</si>
  <si>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</si>
  <si>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</si>
  <si>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</si>
  <si>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</si>
  <si>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</si>
  <si>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</si>
  <si>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</si>
  <si>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</si>
  <si>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</si>
  <si>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</si>
  <si>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</si>
  <si>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</si>
  <si>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</si>
  <si>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</si>
  <si>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</si>
  <si>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</si>
  <si>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</si>
  <si>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</si>
  <si>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</si>
  <si>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</si>
  <si>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</si>
  <si>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</si>
  <si>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</si>
  <si>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</si>
  <si>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</si>
  <si>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</si>
  <si>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</si>
  <si>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</si>
  <si>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</si>
  <si>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</si>
  <si>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</si>
  <si>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</si>
  <si>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</si>
  <si>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</si>
  <si>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</si>
  <si>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</si>
  <si>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</si>
  <si>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</si>
  <si>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</si>
  <si>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</si>
  <si>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</si>
  <si>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</si>
  <si>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</si>
  <si>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</si>
  <si>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</si>
  <si>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</si>
  <si>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</si>
  <si>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</si>
  <si>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</si>
  <si>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</si>
  <si>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</si>
  <si>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</si>
  <si>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</si>
  <si>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</si>
  <si>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</si>
  <si>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</si>
  <si>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</si>
  <si>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</si>
  <si>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</si>
  <si>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</si>
  <si>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</si>
  <si>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</si>
  <si>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</si>
  <si>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</si>
  <si>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</si>
  <si>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</si>
  <si>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</si>
  <si>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</si>
  <si>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</si>
  <si>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</si>
  <si>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</si>
  <si>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</si>
  <si>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</si>
  <si>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</si>
  <si>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</si>
  <si>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</si>
  <si>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</si>
  <si>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</si>
  <si>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</si>
  <si>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</si>
  <si>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</si>
  <si>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</si>
  <si>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</si>
  <si>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</si>
  <si>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</si>
  <si>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</si>
  <si>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</si>
  <si>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</si>
  <si>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</si>
  <si>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</si>
  <si>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</si>
  <si>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</si>
  <si>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</si>
  <si>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</si>
  <si>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</si>
  <si>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</si>
  <si>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</si>
  <si>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</si>
  <si>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</si>
  <si>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</si>
  <si>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</si>
  <si>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</si>
  <si>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</si>
  <si>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</si>
  <si>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</si>
  <si>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</si>
  <si>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</si>
  <si>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</si>
  <si>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</si>
  <si>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</si>
  <si>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</si>
  <si>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</si>
  <si>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</si>
  <si>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</si>
  <si>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</si>
  <si>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</si>
  <si>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</si>
  <si>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</si>
  <si>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</si>
  <si>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</si>
  <si>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</si>
  <si>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</si>
  <si>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</si>
  <si>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</si>
  <si>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</si>
  <si>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</si>
  <si>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</si>
  <si>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</si>
  <si>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</si>
  <si>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</si>
  <si>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</si>
  <si>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</si>
  <si>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</si>
  <si>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</si>
  <si>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</si>
  <si>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</si>
  <si>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</si>
  <si>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</si>
  <si>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</si>
  <si>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</si>
  <si>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</si>
  <si>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</si>
  <si>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</si>
  <si>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</si>
  <si>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</si>
  <si>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</si>
  <si>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</si>
  <si>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</si>
  <si>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</si>
  <si>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</si>
  <si>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</si>
  <si>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</si>
  <si>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</si>
  <si>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</si>
  <si>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</si>
  <si>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</si>
  <si>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</si>
  <si>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</si>
  <si>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</si>
  <si>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</si>
  <si>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</si>
  <si>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</si>
  <si>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</si>
  <si>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</si>
  <si>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</si>
  <si>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</si>
  <si>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</si>
  <si>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</si>
  <si>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</si>
  <si>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</si>
  <si>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</si>
  <si>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</si>
  <si>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</si>
  <si>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</si>
  <si>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</si>
  <si>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</si>
  <si>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</si>
  <si>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</si>
  <si>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</si>
  <si>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</si>
  <si>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</si>
  <si>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</si>
  <si>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</si>
  <si>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</si>
  <si>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</si>
  <si>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</si>
  <si>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</si>
  <si>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</si>
  <si>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</si>
  <si>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</si>
  <si>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</si>
  <si>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</si>
  <si>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</si>
  <si>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</si>
  <si>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</si>
  <si>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</si>
  <si>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</si>
  <si>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</si>
  <si>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</si>
  <si>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</si>
  <si>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</si>
  <si>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</si>
  <si>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</si>
  <si>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</si>
  <si>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</si>
  <si>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</si>
  <si>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</si>
  <si>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</si>
  <si>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</si>
  <si>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</si>
  <si>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</si>
  <si>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</si>
  <si>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</si>
  <si>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</si>
  <si>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</si>
  <si>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</si>
  <si>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</si>
  <si>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</si>
  <si>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</si>
  <si>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</si>
  <si>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</si>
  <si>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</si>
  <si>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</si>
  <si>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</si>
  <si>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</si>
  <si>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</si>
  <si>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</si>
  <si>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</si>
  <si>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</si>
  <si>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</si>
  <si>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</si>
  <si>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</si>
  <si>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</si>
  <si>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</si>
  <si>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</si>
  <si>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</si>
  <si>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</si>
  <si>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</si>
  <si>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</si>
  <si>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</si>
  <si>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</si>
  <si>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</si>
  <si>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</si>
  <si>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</si>
  <si>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</si>
  <si>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</si>
  <si>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</si>
  <si>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</si>
  <si>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</si>
  <si>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</si>
  <si>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</si>
  <si>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</si>
  <si>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</si>
  <si>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</si>
  <si>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</si>
  <si>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</si>
  <si>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</si>
  <si>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</si>
  <si>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</si>
  <si>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</si>
  <si>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</si>
  <si>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</si>
  <si>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</si>
  <si>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</si>
  <si>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</si>
  <si>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</si>
  <si>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</si>
  <si>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</si>
  <si>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</si>
  <si>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</si>
  <si>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</si>
  <si>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</si>
  <si>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</si>
  <si>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</si>
  <si>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</si>
  <si>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</si>
  <si>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</si>
  <si>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</si>
  <si>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</si>
  <si>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</si>
  <si>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</si>
  <si>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</si>
  <si>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</si>
  <si>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</si>
  <si>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</si>
  <si>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</si>
  <si>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</si>
  <si>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</si>
  <si>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</si>
  <si>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</si>
  <si>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</si>
  <si>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</si>
  <si>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</si>
  <si>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</si>
  <si>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</si>
  <si>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</si>
  <si>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</si>
  <si>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</si>
  <si>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</si>
  <si>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</si>
  <si>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</si>
  <si>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</si>
  <si>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</si>
  <si>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</si>
  <si>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</si>
  <si>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</si>
  <si>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</si>
  <si>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</si>
  <si>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</si>
  <si>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</si>
  <si>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</si>
  <si>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</si>
  <si>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</si>
  <si>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</si>
  <si>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</si>
  <si>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</si>
  <si>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</si>
  <si>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</si>
  <si>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</si>
  <si>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</si>
  <si>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</si>
  <si>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</si>
  <si>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</si>
  <si>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</si>
  <si>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</si>
  <si>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</si>
  <si>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</si>
  <si>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</si>
  <si>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</si>
  <si>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</si>
  <si>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</si>
  <si>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</si>
  <si>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</si>
  <si>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</si>
  <si>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</si>
  <si>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</si>
  <si>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</si>
  <si>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</si>
  <si>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</si>
  <si>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</si>
  <si>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</si>
  <si>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</si>
  <si>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</si>
  <si>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</si>
  <si>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</si>
  <si>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</si>
  <si>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</si>
  <si>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</si>
  <si>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</si>
  <si>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</si>
  <si>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</si>
  <si>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</si>
  <si>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</si>
  <si>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</si>
  <si>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</si>
  <si>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</si>
  <si>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</si>
  <si>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</si>
  <si>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</si>
  <si>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</si>
  <si>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</si>
  <si>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</si>
  <si>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</si>
  <si>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</si>
  <si>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</si>
  <si>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</si>
  <si>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</si>
  <si>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</si>
  <si>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</si>
  <si>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</si>
  <si>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</si>
  <si>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</si>
  <si>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</si>
  <si>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</si>
  <si>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</si>
  <si>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</si>
  <si>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</si>
  <si>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</si>
  <si>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</si>
  <si>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</si>
  <si>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</si>
  <si>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</si>
  <si>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</si>
  <si>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</si>
  <si>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</si>
  <si>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</si>
  <si>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</si>
  <si>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</si>
  <si>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</si>
  <si>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</si>
  <si>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</si>
  <si>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</si>
  <si>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</si>
  <si>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</si>
  <si>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</si>
  <si>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</si>
  <si>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</si>
  <si>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</si>
  <si>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</si>
  <si>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</si>
  <si>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</si>
  <si>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</si>
  <si>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</si>
  <si>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</si>
  <si>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</si>
  <si>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</si>
  <si>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</si>
  <si>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</si>
  <si>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</si>
  <si>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</si>
  <si>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</si>
  <si>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</si>
  <si>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</si>
  <si>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</si>
  <si>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</si>
  <si>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</si>
  <si>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</si>
  <si>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</si>
  <si>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</si>
  <si>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</si>
  <si>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</si>
  <si>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</si>
  <si>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</si>
  <si>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</si>
  <si>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</si>
  <si>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</si>
  <si>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</si>
  <si>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</si>
  <si>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</si>
  <si>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</si>
  <si>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</si>
  <si>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</si>
  <si>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</si>
  <si>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</si>
  <si>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</si>
  <si>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</si>
  <si>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</si>
  <si>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</si>
  <si>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</si>
  <si>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</si>
  <si>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</si>
  <si>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</si>
  <si>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</si>
  <si>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</si>
  <si>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</si>
  <si>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</si>
  <si>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</si>
  <si>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</si>
  <si>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</si>
  <si>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</si>
  <si>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</si>
  <si>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</si>
  <si>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</si>
  <si>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</si>
  <si>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</si>
  <si>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</si>
  <si>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</si>
  <si>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</si>
  <si>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</si>
  <si>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</si>
  <si>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</si>
  <si>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</si>
  <si>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</si>
  <si>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</si>
  <si>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</si>
  <si>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</si>
  <si>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</si>
  <si>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</si>
  <si>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</si>
  <si>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</si>
  <si>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</si>
  <si>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</si>
  <si>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</si>
  <si>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</si>
  <si>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</si>
  <si>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</si>
  <si>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</si>
  <si>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</si>
  <si>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</si>
  <si>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</si>
  <si>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</si>
  <si>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</si>
  <si>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</si>
  <si>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</si>
  <si>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</si>
  <si>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</si>
  <si>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</si>
  <si>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</si>
  <si>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</si>
  <si>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</si>
  <si>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</si>
  <si>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</si>
  <si>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</si>
  <si>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</si>
  <si>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</si>
  <si>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</si>
  <si>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</si>
  <si>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</si>
  <si>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</si>
  <si>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</si>
  <si>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</si>
  <si>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</si>
  <si>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</si>
  <si>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</si>
  <si>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</si>
  <si>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</si>
  <si>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</si>
  <si>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</si>
  <si>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</si>
  <si>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</si>
  <si>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</si>
  <si>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</si>
  <si>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</si>
  <si>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</si>
  <si>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</si>
  <si>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</si>
  <si>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</si>
  <si>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</si>
  <si>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</si>
  <si>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</si>
  <si>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</si>
  <si>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</si>
  <si>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</si>
  <si>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</si>
  <si>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</si>
  <si>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</si>
  <si>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</si>
  <si>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</si>
  <si>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</si>
  <si>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</si>
  <si>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</si>
  <si>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</si>
  <si>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</si>
  <si>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</si>
  <si>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</si>
  <si>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</si>
  <si>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</si>
  <si>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</si>
  <si>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</si>
  <si>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</si>
  <si>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</si>
  <si>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</si>
  <si>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</si>
  <si>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</si>
  <si>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</si>
  <si>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</si>
  <si>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</si>
  <si>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</si>
  <si>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</si>
  <si>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</si>
  <si>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</si>
  <si>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</si>
  <si>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</si>
  <si>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</si>
  <si>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</si>
  <si>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</si>
  <si>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</si>
  <si>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</si>
  <si>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</si>
  <si>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</si>
  <si>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</si>
  <si>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</si>
  <si>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</si>
  <si>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</si>
  <si>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</si>
  <si>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</si>
  <si>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</si>
  <si>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</si>
  <si>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</si>
  <si>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</si>
  <si>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</si>
  <si>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</si>
  <si>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</si>
  <si>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</si>
  <si>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</si>
  <si>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</si>
  <si>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</si>
  <si>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</si>
  <si>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</si>
  <si>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</si>
  <si>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</si>
  <si>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</si>
  <si>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</si>
  <si>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</si>
  <si>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</si>
  <si>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</si>
  <si>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</si>
  <si>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</si>
  <si>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</si>
  <si>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</si>
  <si>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</si>
  <si>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</si>
  <si>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</si>
  <si>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</si>
  <si>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</si>
  <si>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</si>
  <si>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</si>
  <si>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</si>
  <si>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</si>
  <si>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</si>
  <si>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</si>
  <si>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</si>
  <si>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</si>
  <si>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</si>
  <si>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</si>
  <si>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</si>
  <si>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</si>
  <si>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</si>
  <si>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</si>
  <si>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</si>
  <si>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</si>
  <si>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</si>
  <si>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</si>
  <si>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</si>
  <si>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</si>
  <si>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</si>
  <si>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</si>
  <si>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</si>
  <si>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</si>
  <si>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</si>
  <si>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</si>
  <si>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</si>
  <si>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</si>
  <si>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</si>
  <si>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</si>
  <si>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</si>
  <si>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</si>
  <si>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</si>
  <si>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</si>
  <si>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</si>
  <si>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</si>
  <si>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</si>
  <si>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</si>
  <si>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</si>
  <si>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</si>
  <si>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</si>
  <si>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</si>
  <si>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</si>
  <si>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</si>
  <si>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</si>
  <si>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</si>
  <si>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</si>
  <si>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</si>
  <si>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</si>
  <si>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</si>
  <si>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</si>
  <si>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</si>
  <si>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</si>
  <si>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</si>
  <si>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</si>
  <si>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</si>
  <si>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</si>
  <si>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</si>
  <si>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</si>
  <si>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</si>
  <si>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</si>
  <si>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</si>
  <si>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</si>
  <si>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</si>
  <si>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</si>
  <si>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</si>
  <si>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</si>
  <si>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</si>
  <si>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</si>
  <si>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</si>
  <si>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</si>
  <si>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</si>
  <si>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</si>
  <si>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</si>
  <si>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</si>
  <si>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</si>
  <si>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</si>
  <si>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</si>
  <si>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</si>
  <si>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</si>
  <si>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</si>
  <si>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</si>
  <si>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</si>
  <si>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</si>
  <si>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</si>
  <si>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</si>
  <si>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</si>
  <si>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</si>
  <si>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</si>
  <si>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</si>
  <si>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</si>
  <si>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</si>
  <si>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</si>
  <si>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</si>
  <si>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</si>
  <si>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</si>
  <si>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</si>
  <si>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</si>
  <si>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</si>
  <si>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</si>
  <si>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</si>
  <si>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</si>
  <si>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</si>
  <si>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</si>
  <si>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</si>
  <si>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</si>
  <si>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</si>
  <si>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</si>
  <si>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</si>
  <si>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</si>
  <si>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</si>
  <si>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</si>
  <si>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</si>
  <si>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</si>
  <si>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</si>
  <si>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</si>
  <si>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</si>
  <si>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</si>
  <si>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</si>
  <si>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</si>
  <si>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</si>
  <si>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</si>
  <si>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</si>
  <si>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</si>
  <si>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</si>
  <si>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</si>
  <si>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</si>
  <si>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</si>
  <si>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</si>
  <si>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</si>
  <si>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</si>
  <si>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</si>
  <si>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</si>
  <si>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</si>
  <si>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</si>
  <si>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</si>
  <si>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</si>
  <si>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</si>
  <si>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</si>
  <si>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</si>
  <si>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</si>
  <si>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</si>
  <si>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</si>
  <si>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</si>
  <si>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</si>
  <si>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</si>
  <si>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</si>
  <si>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</si>
  <si>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</si>
  <si>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</si>
  <si>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</si>
  <si>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</si>
  <si>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</si>
  <si>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</si>
  <si>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</si>
  <si>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</si>
  <si>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</si>
  <si>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</si>
  <si>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</si>
  <si>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</si>
  <si>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</si>
  <si>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</si>
  <si>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</si>
  <si>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</si>
  <si>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</si>
  <si>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</si>
  <si>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</si>
  <si>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</si>
  <si>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</si>
  <si>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</si>
  <si>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</si>
  <si>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</si>
  <si>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</si>
  <si>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</si>
  <si>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</si>
  <si>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</si>
  <si>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</si>
  <si>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</si>
  <si>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</si>
  <si>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</si>
  <si>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</si>
  <si>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</si>
  <si>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</si>
  <si>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</si>
  <si>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</si>
  <si>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</si>
  <si>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</si>
  <si>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</si>
  <si>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</si>
  <si>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</si>
  <si>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</si>
  <si>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</si>
  <si>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</si>
  <si>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</si>
  <si>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</si>
  <si>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</si>
  <si>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</si>
  <si>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</si>
  <si>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</si>
  <si>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</si>
  <si>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</si>
  <si>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</si>
  <si>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</si>
  <si>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</si>
  <si>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</si>
  <si>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</si>
  <si>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</si>
  <si>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</si>
  <si>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</si>
  <si>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</si>
  <si>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</si>
  <si>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</si>
  <si>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</si>
  <si>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</si>
  <si>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</si>
  <si>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</si>
  <si>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</si>
  <si>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</si>
  <si>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</si>
  <si>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</si>
  <si>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</si>
  <si>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</si>
  <si>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</si>
  <si>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</si>
  <si>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</si>
  <si>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</si>
  <si>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</si>
  <si>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</si>
  <si>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</si>
  <si>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</si>
  <si>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</si>
  <si>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</si>
  <si>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</si>
  <si>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</si>
  <si>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</si>
  <si>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</si>
  <si>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</si>
  <si>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</si>
  <si>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</si>
  <si>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</si>
  <si>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</si>
  <si>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</si>
  <si>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</si>
  <si>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</si>
  <si>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</si>
  <si>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</si>
  <si>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</si>
  <si>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</si>
  <si>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</si>
  <si>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</si>
  <si>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</si>
  <si>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</si>
  <si>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</si>
  <si>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</si>
  <si>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</si>
  <si>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</si>
  <si>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</si>
  <si>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</si>
  <si>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</si>
  <si>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</si>
  <si>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</si>
  <si>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</si>
  <si>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</si>
  <si>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</si>
  <si>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</si>
  <si>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</si>
  <si>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</si>
  <si>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</si>
  <si>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</si>
  <si>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</si>
  <si>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</si>
  <si>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</si>
  <si>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</si>
  <si>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</si>
  <si>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</si>
  <si>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</si>
  <si>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</si>
  <si>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</si>
  <si>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</si>
  <si>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</si>
  <si>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</si>
  <si>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</si>
  <si>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</si>
  <si>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</si>
  <si>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</si>
  <si>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</si>
  <si>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</si>
  <si>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</si>
  <si>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</si>
  <si>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</si>
  <si>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</si>
  <si>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</si>
  <si>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</si>
  <si>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</si>
  <si>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</si>
  <si>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</si>
  <si>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</si>
  <si>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</si>
  <si>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</si>
  <si>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</si>
  <si>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</si>
  <si>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</si>
  <si>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</si>
  <si>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</si>
  <si>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</si>
  <si>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</si>
  <si>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</si>
  <si>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</si>
  <si>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</si>
  <si>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</si>
  <si>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</si>
  <si>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</si>
  <si>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</si>
  <si>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</si>
  <si>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</si>
  <si>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</si>
  <si>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</si>
  <si>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</si>
  <si>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</si>
  <si>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</si>
  <si>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</si>
  <si>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</si>
  <si>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</si>
  <si>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</si>
  <si>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</si>
  <si>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</si>
  <si>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</si>
  <si>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</si>
  <si>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</si>
  <si>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</si>
  <si>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</si>
  <si>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</si>
  <si>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</si>
  <si>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</si>
  <si>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</si>
  <si>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</si>
  <si>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</si>
  <si>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</si>
  <si>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</si>
  <si>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</si>
  <si>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</si>
  <si>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</si>
  <si>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</si>
  <si>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</si>
  <si>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</si>
  <si>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</si>
  <si>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</si>
  <si>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</si>
  <si>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</si>
  <si>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</si>
  <si>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</si>
  <si>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</si>
  <si>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</si>
  <si>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</si>
  <si>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</si>
  <si>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</si>
  <si>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</si>
  <si>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</si>
  <si>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</si>
  <si>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</si>
  <si>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</si>
  <si>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</si>
  <si>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</si>
  <si>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</si>
  <si>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</si>
  <si>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</si>
  <si>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</si>
  <si>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</si>
  <si>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</si>
  <si>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</si>
  <si>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</si>
  <si>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</si>
  <si>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</si>
  <si>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</si>
  <si>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</si>
  <si>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</si>
  <si>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</si>
  <si>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</si>
  <si>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</si>
  <si>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</si>
  <si>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</si>
  <si>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</si>
  <si>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</si>
  <si>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</si>
  <si>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</si>
  <si>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</si>
  <si>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</si>
  <si>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</si>
  <si>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</si>
  <si>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</si>
  <si>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</si>
  <si>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</si>
  <si>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</si>
  <si>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</si>
  <si>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</si>
  <si>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</si>
  <si>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</si>
  <si>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</si>
  <si>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</si>
  <si>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</si>
  <si>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</si>
  <si>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</si>
  <si>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</si>
  <si>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</si>
  <si>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</si>
  <si>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</si>
  <si>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</si>
  <si>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</si>
  <si>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</si>
  <si>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</si>
  <si>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</si>
  <si>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</si>
  <si>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</si>
  <si>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</si>
  <si>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</si>
  <si>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</si>
  <si>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</si>
  <si>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</si>
  <si>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</si>
  <si>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</si>
  <si>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</si>
  <si>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</si>
  <si>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</si>
  <si>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</si>
  <si>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</si>
  <si>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</si>
  <si>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</si>
  <si>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</si>
  <si>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</si>
  <si>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</si>
  <si>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</si>
  <si>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</si>
  <si>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</si>
  <si>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</si>
  <si>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</si>
  <si>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</si>
  <si>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</si>
  <si>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</si>
  <si>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</si>
  <si>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</si>
  <si>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</si>
  <si>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</si>
  <si>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</si>
  <si>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</si>
  <si>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</si>
  <si>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</si>
  <si>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</si>
  <si>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</si>
  <si>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</si>
  <si>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</si>
  <si>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</si>
  <si>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</si>
  <si>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</si>
  <si>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</si>
  <si>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</si>
  <si>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</si>
  <si>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</si>
  <si>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</si>
  <si>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</si>
  <si>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</si>
  <si>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</si>
  <si>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</si>
  <si>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</si>
  <si>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</si>
  <si>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</si>
  <si>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</si>
  <si>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</si>
  <si>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</si>
  <si>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</si>
  <si>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</si>
  <si>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</si>
  <si>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</si>
  <si>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</si>
  <si>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</si>
  <si>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</si>
  <si>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</si>
  <si>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</si>
  <si>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</si>
  <si>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</si>
  <si>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</si>
  <si>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</si>
  <si>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</si>
  <si>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</si>
  <si>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</si>
  <si>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</si>
  <si>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</si>
  <si>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</si>
  <si>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</si>
  <si>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</si>
  <si>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</si>
  <si>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</si>
  <si>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</si>
  <si>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</si>
  <si>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</si>
  <si>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</si>
  <si>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</si>
  <si>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</si>
  <si>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</si>
  <si>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</si>
  <si>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</si>
  <si>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</si>
  <si>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</si>
  <si>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</si>
  <si>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</si>
  <si>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</si>
  <si>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</si>
  <si>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</si>
  <si>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</si>
  <si>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</si>
  <si>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</si>
  <si>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</si>
  <si>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</si>
  <si>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</si>
  <si>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</si>
  <si>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</si>
  <si>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</si>
  <si>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</si>
  <si>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</si>
  <si>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</si>
  <si>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</si>
  <si>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</si>
  <si>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</si>
  <si>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</si>
  <si>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</si>
  <si>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</si>
  <si>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</si>
  <si>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</si>
  <si>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</si>
  <si>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</si>
  <si>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</si>
  <si>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</si>
  <si>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</si>
  <si>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</si>
  <si>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</si>
  <si>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</si>
  <si>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</si>
  <si>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</si>
  <si>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</si>
  <si>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</si>
  <si>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</si>
  <si>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</si>
  <si>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</si>
  <si>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</si>
  <si>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</si>
  <si>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</si>
  <si>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</si>
  <si>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</si>
  <si>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</si>
  <si>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</si>
  <si>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</si>
  <si>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</si>
  <si>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</si>
  <si>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</si>
  <si>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</si>
  <si>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</si>
  <si>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</si>
  <si>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</si>
  <si>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</si>
  <si>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</si>
  <si>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</si>
  <si>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</si>
  <si>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</si>
  <si>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</si>
  <si>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</si>
  <si>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</si>
  <si>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</si>
  <si>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</si>
  <si>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</si>
  <si>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</si>
  <si>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</si>
  <si>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</si>
  <si>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</si>
  <si>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</si>
  <si>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</si>
  <si>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</si>
  <si>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</si>
  <si>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</si>
  <si>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</si>
  <si>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</si>
  <si>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</si>
  <si>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</si>
  <si>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</si>
  <si>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</si>
  <si>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</si>
  <si>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</si>
  <si>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</si>
  <si>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</si>
  <si>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</si>
  <si>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</si>
  <si>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</si>
  <si>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</si>
  <si>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</si>
  <si>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</si>
  <si>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</si>
  <si>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</si>
  <si>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</si>
  <si>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</si>
  <si>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</si>
  <si>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</si>
  <si>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</si>
  <si>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</si>
  <si>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</si>
  <si>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</si>
  <si>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</si>
  <si>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</si>
  <si>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</si>
  <si>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</si>
  <si>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</si>
  <si>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</si>
  <si>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</si>
  <si>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</si>
  <si>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</si>
  <si>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</si>
  <si>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</si>
  <si>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</si>
  <si>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</si>
  <si>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</si>
  <si>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</si>
  <si>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</si>
  <si>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</si>
  <si>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</si>
  <si>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</si>
  <si>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</si>
  <si>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</si>
  <si>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</si>
  <si>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</si>
  <si>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</si>
  <si>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</si>
  <si>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</si>
  <si>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</si>
  <si>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</si>
  <si>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</si>
  <si>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</si>
  <si>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</si>
  <si>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</si>
  <si>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</si>
  <si>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</si>
  <si>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</si>
  <si>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</si>
  <si>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</si>
  <si>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</si>
  <si>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</si>
  <si>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</si>
  <si>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</si>
  <si>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</si>
  <si>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</si>
  <si>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</si>
  <si>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</si>
  <si>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</si>
  <si>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</si>
  <si>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</si>
  <si>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</si>
  <si>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</si>
  <si>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</si>
  <si>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</si>
  <si>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</si>
  <si>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</si>
  <si>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</si>
  <si>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</si>
  <si>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</si>
  <si>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</si>
  <si>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</si>
  <si>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</si>
  <si>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</si>
  <si>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</si>
  <si>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</si>
  <si>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</si>
  <si>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</si>
  <si>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</si>
  <si>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</si>
  <si>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</si>
  <si>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</si>
  <si>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</si>
  <si>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</si>
  <si>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</si>
  <si>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</si>
  <si>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</si>
  <si>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</si>
  <si>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</si>
  <si>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</si>
  <si>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</si>
  <si>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</si>
  <si>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</si>
  <si>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</si>
  <si>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</si>
  <si>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</si>
  <si>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</si>
  <si>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</si>
  <si>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</si>
  <si>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</si>
  <si>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</si>
  <si>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</si>
  <si>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</si>
  <si>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</si>
  <si>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</si>
  <si>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</si>
  <si>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</si>
  <si>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</si>
  <si>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</si>
  <si>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</si>
  <si>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</si>
  <si>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</si>
  <si>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</si>
  <si>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</si>
  <si>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</si>
  <si>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</si>
  <si>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</si>
  <si>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</si>
  <si>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</si>
  <si>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</si>
  <si>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</si>
  <si>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</si>
  <si>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</si>
  <si>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</si>
  <si>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</si>
  <si>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</si>
  <si>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</si>
  <si>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</si>
  <si>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</si>
  <si>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</si>
  <si>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</si>
  <si>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</si>
  <si>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</si>
  <si>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</si>
  <si>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</si>
  <si>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</si>
  <si>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</si>
  <si>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</si>
  <si>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</si>
  <si>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</si>
  <si>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</si>
  <si>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</si>
  <si>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</si>
  <si>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</si>
  <si>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</si>
  <si>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</si>
  <si>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</si>
  <si>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</si>
  <si>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</si>
  <si>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</si>
  <si>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</si>
  <si>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</si>
  <si>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</si>
  <si>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</si>
  <si>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</si>
  <si>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</si>
  <si>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</si>
  <si>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</si>
  <si>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</si>
  <si>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</si>
  <si>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</si>
  <si>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</si>
  <si>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</si>
  <si>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</si>
  <si>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</si>
  <si>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</si>
  <si>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</si>
  <si>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</si>
  <si>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</si>
  <si>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</si>
  <si>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</si>
  <si>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</si>
  <si>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</si>
  <si>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</si>
  <si>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</si>
  <si>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</si>
  <si>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</si>
  <si>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</si>
  <si>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</si>
  <si>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</si>
  <si>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</si>
  <si>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</si>
  <si>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</si>
  <si>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</si>
  <si>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</si>
  <si>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</si>
  <si>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</si>
  <si>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</si>
  <si>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</si>
  <si>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</si>
  <si>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</si>
  <si>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</si>
  <si>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</si>
  <si>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</si>
  <si>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</si>
  <si>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</si>
  <si>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</si>
  <si>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</si>
  <si>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</si>
  <si>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</si>
  <si>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</si>
  <si>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</si>
  <si>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</si>
  <si>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</si>
  <si>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</si>
  <si>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</si>
  <si>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</si>
  <si>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</si>
  <si>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</si>
  <si>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</si>
  <si>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</si>
  <si>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</si>
  <si>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</si>
  <si>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</si>
  <si>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</si>
  <si>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</si>
  <si>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</si>
  <si>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</si>
  <si>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</si>
  <si>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</si>
  <si>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</si>
  <si>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</si>
  <si>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</si>
  <si>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</si>
  <si>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</si>
  <si>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</si>
  <si>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</si>
  <si>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</si>
  <si>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</si>
  <si>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</si>
  <si>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</si>
  <si>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</si>
  <si>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</si>
  <si>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</si>
  <si>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</si>
  <si>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</si>
  <si>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</si>
  <si>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</si>
  <si>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</si>
  <si>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</si>
  <si>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</si>
  <si>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</si>
  <si>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</si>
  <si>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</si>
  <si>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</si>
  <si>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</si>
  <si>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</si>
  <si>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</si>
  <si>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</si>
  <si>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</si>
  <si>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</si>
  <si>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</si>
  <si>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</si>
  <si>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</si>
  <si>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</si>
  <si>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</si>
  <si>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</si>
  <si>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</si>
  <si>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</si>
  <si>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</si>
  <si>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</si>
  <si>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</si>
  <si>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</si>
  <si>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</si>
  <si>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</si>
  <si>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</si>
  <si>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</si>
  <si>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</si>
  <si>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</si>
  <si>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</si>
  <si>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</si>
  <si>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</si>
  <si>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</si>
  <si>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</si>
  <si>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</si>
  <si>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</si>
  <si>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</si>
  <si>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</si>
  <si>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</si>
  <si>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</si>
  <si>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</si>
  <si>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</si>
  <si>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</si>
  <si>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</si>
  <si>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</si>
  <si>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</si>
  <si>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</si>
  <si>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</si>
  <si>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</si>
  <si>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</si>
  <si>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</si>
  <si>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</si>
  <si>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</si>
  <si>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</si>
  <si>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</si>
  <si>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</si>
  <si>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</si>
  <si>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</si>
  <si>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</si>
  <si>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</si>
  <si>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</si>
  <si>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</si>
  <si>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</si>
  <si>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</si>
  <si>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</si>
  <si>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</si>
  <si>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</si>
  <si>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</si>
  <si>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</si>
  <si>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</si>
  <si>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</si>
  <si>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</si>
  <si>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</si>
  <si>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</si>
  <si>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</si>
  <si>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</si>
  <si>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</si>
  <si>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</si>
  <si>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</si>
  <si>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</si>
  <si>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</si>
  <si>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</si>
  <si>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</si>
  <si>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</si>
  <si>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</si>
  <si>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</si>
  <si>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</si>
  <si>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</si>
  <si>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</si>
  <si>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</si>
  <si>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</si>
  <si>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</si>
  <si>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</si>
  <si>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</si>
  <si>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</si>
  <si>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</si>
  <si>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</si>
  <si>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</si>
  <si>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</si>
  <si>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</si>
  <si>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</si>
  <si>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</si>
  <si>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</si>
  <si>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</si>
  <si>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</si>
  <si>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</si>
  <si>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</si>
  <si>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</si>
  <si>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</si>
  <si>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</si>
  <si>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</si>
  <si>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</si>
  <si>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</si>
  <si>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</si>
  <si>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</si>
  <si>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</si>
  <si>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</si>
  <si>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</si>
  <si>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</si>
  <si>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</si>
  <si>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</si>
  <si>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</si>
  <si>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</si>
  <si>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</si>
  <si>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</si>
  <si>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</si>
  <si>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</si>
  <si>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</si>
  <si>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</si>
  <si>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</si>
  <si>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</si>
  <si>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</si>
  <si>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</si>
  <si>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</si>
  <si>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</si>
  <si>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</si>
  <si>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</si>
  <si>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</si>
  <si>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</si>
  <si>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</si>
  <si>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</si>
  <si>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</si>
  <si>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</si>
  <si>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</si>
  <si>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</si>
  <si>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</si>
  <si>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</si>
  <si>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</si>
  <si>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</si>
  <si>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</si>
  <si>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</si>
  <si>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</si>
  <si>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</si>
  <si>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</si>
  <si>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</si>
  <si>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</si>
  <si>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</si>
  <si>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</si>
  <si>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</si>
  <si>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</si>
  <si>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</si>
  <si>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</si>
  <si>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</si>
  <si>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</si>
  <si>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</si>
  <si>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</si>
  <si>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</si>
  <si>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</si>
  <si>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</si>
  <si>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</si>
  <si>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</si>
  <si>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</si>
  <si>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</si>
  <si>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</si>
  <si>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</si>
  <si>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</si>
  <si>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</si>
  <si>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</si>
  <si>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</si>
  <si>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</si>
  <si>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</si>
  <si>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</si>
  <si>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</si>
  <si>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</si>
  <si>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</si>
  <si>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</si>
  <si>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</si>
  <si>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</si>
  <si>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</si>
  <si>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</si>
  <si>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</si>
  <si>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</si>
  <si>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</si>
  <si>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</si>
  <si>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</si>
  <si>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</si>
  <si>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</si>
  <si>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</si>
  <si>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</si>
  <si>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</si>
  <si>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</si>
  <si>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</si>
  <si>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</si>
  <si>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</si>
  <si>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</si>
  <si>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</si>
  <si>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</si>
  <si>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</si>
  <si>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</si>
  <si>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</si>
  <si>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</si>
  <si>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</si>
  <si>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</si>
  <si>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</si>
  <si>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</si>
  <si>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</si>
  <si>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</si>
  <si>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</si>
  <si>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</si>
  <si>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</si>
  <si>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</si>
  <si>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</si>
  <si>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</si>
  <si>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</si>
  <si>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</si>
  <si>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</si>
  <si>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</si>
  <si>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</si>
  <si>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</si>
  <si>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</si>
  <si>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</si>
  <si>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</si>
  <si>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</si>
  <si>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</si>
  <si>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</si>
  <si>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</si>
  <si>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</si>
  <si>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</si>
  <si>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</si>
  <si>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</si>
  <si>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</si>
  <si>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</si>
  <si>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</si>
  <si>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</si>
  <si>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</si>
  <si>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</si>
  <si>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</si>
  <si>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</si>
  <si>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</si>
  <si>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</si>
  <si>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</si>
  <si>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</si>
  <si>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</si>
  <si>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</si>
  <si>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</si>
  <si>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</si>
  <si>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</si>
  <si>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</si>
  <si>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</si>
  <si>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</si>
  <si>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</si>
  <si>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</si>
  <si>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</si>
  <si>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</si>
  <si>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</si>
  <si>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</si>
  <si>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</si>
  <si>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</si>
  <si>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</si>
  <si>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</si>
  <si>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</si>
  <si>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</si>
  <si>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</si>
  <si>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</si>
  <si>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</si>
  <si>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</si>
  <si>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</si>
  <si>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</si>
  <si>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</si>
  <si>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</si>
  <si>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</si>
  <si>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</si>
  <si>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</si>
  <si>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</si>
  <si>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</si>
  <si>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</si>
  <si>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</si>
  <si>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</si>
  <si>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</si>
  <si>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</si>
  <si>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</si>
  <si>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</si>
  <si>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</si>
  <si>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</si>
  <si>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</si>
  <si>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</si>
  <si>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</si>
  <si>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</si>
  <si>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</si>
  <si>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</si>
  <si>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</si>
  <si>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</si>
  <si>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</si>
  <si>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</si>
  <si>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</si>
  <si>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</si>
  <si>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</si>
  <si>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</si>
  <si>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</si>
  <si>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</si>
  <si>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</si>
  <si>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</si>
  <si>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</si>
  <si>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</si>
  <si>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</si>
  <si>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</si>
  <si>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</si>
  <si>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</si>
  <si>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</si>
  <si>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</si>
  <si>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</si>
  <si>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</si>
  <si>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</si>
  <si>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</si>
  <si>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</si>
  <si>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</si>
  <si>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</si>
  <si>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</si>
  <si>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</si>
  <si>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</si>
  <si>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</si>
  <si>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</si>
  <si>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</si>
  <si>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</si>
  <si>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</si>
  <si>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</si>
  <si>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</si>
  <si>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</si>
  <si>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</si>
  <si>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</si>
  <si>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</si>
  <si>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</si>
  <si>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</si>
  <si>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</si>
  <si>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</si>
  <si>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</si>
  <si>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</si>
  <si>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</si>
  <si>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</si>
  <si>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</si>
  <si>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</si>
  <si>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</si>
  <si>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</si>
  <si>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</si>
  <si>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</si>
  <si>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</si>
  <si>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</si>
  <si>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</si>
  <si>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</si>
  <si>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</si>
  <si>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</si>
  <si>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</si>
  <si>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</si>
  <si>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</si>
  <si>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</si>
  <si>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</si>
  <si>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</si>
  <si>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</si>
  <si>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</si>
  <si>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</si>
  <si>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</si>
  <si>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</si>
  <si>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</si>
  <si>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</si>
  <si>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</si>
  <si>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</si>
  <si>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</si>
  <si>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</si>
  <si>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</si>
  <si>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</si>
  <si>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</si>
  <si>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</si>
  <si>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</si>
  <si>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</si>
  <si>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</si>
  <si>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</si>
  <si>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</si>
  <si>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</si>
  <si>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</si>
  <si>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</si>
  <si>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</si>
  <si>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</si>
  <si>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</si>
  <si>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</si>
  <si>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</si>
  <si>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</si>
  <si>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</si>
  <si>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</si>
  <si>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</si>
  <si>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</si>
  <si>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</si>
  <si>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</si>
  <si>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</si>
  <si>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</si>
  <si>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</si>
  <si>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</si>
  <si>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</si>
  <si>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</si>
  <si>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</si>
  <si>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</si>
  <si>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</si>
  <si>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</si>
  <si>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</si>
  <si>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</si>
  <si>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</si>
  <si>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</si>
  <si>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</si>
  <si>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</si>
  <si>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</si>
  <si>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</si>
  <si>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</si>
  <si>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</si>
  <si>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</si>
  <si>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</si>
  <si>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</si>
  <si>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</si>
  <si>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</si>
  <si>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</si>
  <si>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</si>
  <si>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</si>
  <si>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</si>
  <si>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</si>
  <si>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</si>
  <si>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</si>
  <si>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</si>
  <si>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</si>
  <si>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</si>
  <si>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</si>
  <si>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</si>
  <si>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</si>
  <si>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</si>
  <si>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</si>
  <si>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</si>
  <si>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</si>
  <si>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</si>
  <si>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</si>
  <si>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</si>
  <si>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</si>
  <si>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</si>
  <si>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</si>
  <si>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</si>
  <si>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</si>
  <si>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</si>
  <si>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</si>
  <si>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</si>
  <si>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</si>
  <si>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</si>
  <si>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</si>
  <si>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</si>
  <si>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</si>
  <si>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</si>
  <si>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</si>
  <si>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</si>
  <si>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</si>
  <si>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</si>
  <si>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</si>
  <si>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</si>
  <si>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</si>
  <si>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</si>
  <si>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</si>
  <si>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</si>
  <si>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</si>
  <si>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</si>
  <si>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</si>
  <si>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</si>
  <si>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</si>
  <si>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</si>
  <si>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</si>
  <si>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</si>
  <si>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</si>
  <si>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</si>
  <si>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</si>
  <si>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</si>
  <si>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</si>
  <si>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</si>
  <si>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</si>
  <si>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</si>
  <si>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</si>
  <si>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</si>
  <si>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</si>
  <si>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</si>
  <si>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</si>
  <si>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</si>
  <si>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</si>
  <si>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</si>
  <si>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</si>
  <si>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</si>
  <si>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</si>
  <si>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</si>
  <si>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</si>
  <si>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</si>
  <si>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</si>
  <si>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</si>
  <si>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</si>
  <si>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</si>
  <si>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</si>
  <si>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</si>
  <si>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</si>
  <si>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</si>
  <si>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</si>
  <si>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</si>
  <si>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</si>
  <si>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</si>
  <si>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</si>
  <si>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</si>
  <si>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</si>
  <si>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</si>
  <si>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</si>
  <si>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</si>
  <si>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</si>
  <si>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</si>
  <si>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</si>
  <si>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</si>
  <si>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</si>
  <si>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</si>
  <si>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</si>
  <si>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</si>
  <si>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</si>
  <si>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</si>
  <si>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</si>
  <si>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</si>
  <si>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</si>
  <si>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</si>
  <si>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</si>
  <si>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</si>
  <si>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</si>
  <si>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</si>
  <si>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</si>
  <si>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</si>
  <si>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</si>
  <si>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</si>
  <si>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</si>
  <si>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</si>
  <si>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</si>
  <si>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</si>
  <si>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</si>
  <si>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</si>
  <si>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</si>
  <si>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</si>
  <si>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</si>
  <si>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</si>
  <si>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</si>
  <si>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</si>
  <si>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</si>
  <si>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</si>
  <si>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</si>
  <si>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</si>
  <si>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</si>
  <si>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</si>
  <si>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</si>
  <si>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</si>
  <si>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</si>
  <si>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</si>
  <si>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</si>
  <si>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</si>
  <si>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</si>
  <si>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</si>
  <si>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</si>
  <si>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</si>
  <si>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</si>
  <si>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</si>
  <si>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</si>
  <si>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</si>
  <si>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</si>
  <si>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</si>
  <si>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</si>
  <si>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</si>
  <si>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</si>
  <si>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</si>
  <si>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</si>
  <si>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</si>
  <si>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</si>
  <si>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</si>
  <si>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</si>
  <si>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</si>
  <si>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</si>
  <si>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</si>
  <si>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</si>
  <si>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</si>
  <si>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</si>
  <si>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</si>
  <si>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</si>
  <si>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</si>
  <si>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</si>
  <si>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</si>
  <si>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</si>
  <si>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</si>
  <si>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</si>
  <si>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</si>
  <si>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</si>
  <si>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</si>
  <si>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</si>
  <si>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</si>
  <si>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</si>
  <si>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</si>
  <si>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</si>
  <si>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</si>
  <si>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</si>
  <si>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</si>
  <si>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</si>
  <si>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</si>
  <si>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</si>
  <si>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</si>
  <si>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</si>
  <si>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</si>
  <si>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</si>
  <si>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</si>
  <si>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</si>
  <si>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</si>
  <si>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</si>
  <si>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</si>
  <si>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</si>
  <si>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</si>
  <si>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</si>
  <si>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</si>
  <si>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</si>
  <si>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</si>
  <si>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</si>
  <si>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</si>
  <si>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</si>
  <si>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</si>
  <si>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</si>
  <si>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</si>
  <si>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</si>
  <si>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</si>
  <si>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</si>
  <si>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</si>
  <si>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</si>
  <si>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</si>
  <si>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</si>
  <si>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</si>
  <si>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</si>
  <si>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</si>
  <si>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</si>
  <si>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</si>
  <si>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</si>
  <si>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</si>
  <si>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</si>
  <si>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</si>
  <si>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</si>
  <si>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</si>
  <si>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</si>
  <si>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</si>
  <si>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</si>
  <si>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</si>
  <si>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</si>
  <si>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</si>
  <si>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</si>
  <si>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</si>
  <si>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</si>
  <si>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</si>
  <si>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</si>
  <si>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</si>
  <si>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</si>
  <si>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</si>
  <si>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</si>
  <si>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</si>
  <si>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</si>
  <si>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</si>
  <si>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</si>
  <si>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</si>
  <si>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</si>
  <si>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</si>
  <si>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</si>
  <si>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</si>
  <si>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</si>
  <si>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</si>
  <si>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</si>
  <si>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</si>
  <si>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</si>
  <si>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</si>
  <si>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</si>
  <si>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</si>
  <si>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</si>
  <si>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</si>
  <si>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</si>
  <si>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</si>
  <si>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</si>
  <si>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</si>
  <si>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</si>
  <si>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</si>
  <si>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</si>
  <si>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</si>
  <si>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</si>
  <si>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</si>
  <si>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</si>
  <si>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</si>
  <si>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</si>
  <si>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</si>
  <si>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</si>
  <si>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</si>
  <si>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</si>
  <si>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</si>
  <si>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</si>
  <si>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</si>
  <si>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</si>
  <si>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</si>
  <si>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</si>
  <si>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</si>
  <si>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</si>
  <si>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</si>
  <si>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</si>
  <si>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</si>
  <si>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</si>
  <si>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</si>
  <si>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</si>
  <si>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</si>
  <si>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</si>
  <si>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</si>
  <si>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</si>
  <si>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</si>
  <si>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</si>
  <si>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</si>
  <si>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</si>
  <si>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</si>
  <si>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</si>
  <si>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</si>
  <si>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</si>
  <si>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</si>
  <si>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</si>
  <si>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</si>
  <si>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</si>
  <si>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</si>
  <si>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</si>
  <si>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</si>
  <si>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</si>
  <si>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</si>
  <si>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</si>
  <si>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</si>
  <si>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</si>
  <si>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</si>
  <si>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</si>
  <si>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</si>
  <si>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</si>
  <si>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</si>
  <si>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</si>
  <si>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</si>
  <si>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</si>
  <si>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</si>
  <si>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</si>
  <si>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</si>
  <si>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</si>
  <si>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</si>
  <si>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</si>
  <si>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</si>
  <si>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</si>
  <si>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</si>
  <si>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</si>
  <si>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</si>
  <si>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</si>
  <si>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</si>
  <si>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</si>
  <si>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</si>
  <si>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</si>
  <si>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</si>
  <si>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</si>
  <si>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</si>
  <si>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</si>
  <si>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</si>
  <si>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</si>
  <si>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</si>
  <si>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</si>
  <si>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</si>
  <si>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</si>
  <si>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</si>
  <si>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</si>
  <si>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</si>
  <si>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</si>
  <si>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</si>
  <si>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</si>
  <si>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</si>
  <si>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</si>
  <si>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</si>
  <si>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</si>
  <si>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</si>
  <si>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</si>
  <si>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</si>
  <si>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</si>
  <si>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</si>
  <si>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</si>
  <si>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</si>
  <si>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</si>
  <si>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</si>
  <si>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</si>
  <si>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</si>
  <si>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</si>
  <si>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</si>
  <si>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</si>
  <si>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</si>
  <si>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</si>
  <si>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</si>
  <si>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</si>
  <si>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</si>
  <si>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</si>
  <si>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</si>
  <si>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</si>
  <si>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</si>
  <si>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</si>
  <si>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</si>
  <si>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</si>
  <si>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</si>
  <si>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</si>
  <si>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</si>
  <si>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</si>
  <si>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</si>
  <si>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</si>
  <si>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</si>
  <si>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</si>
  <si>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</si>
  <si>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</si>
  <si>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</si>
  <si>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</si>
  <si>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</si>
  <si>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</si>
  <si>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</si>
  <si>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</si>
  <si>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</si>
  <si>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</si>
  <si>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</si>
  <si>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</si>
  <si>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</si>
  <si>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</si>
  <si>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</si>
  <si>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</si>
  <si>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</si>
  <si>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</si>
  <si>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</si>
  <si>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</si>
  <si>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</si>
  <si>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</si>
  <si>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</si>
  <si>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</si>
  <si>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</si>
  <si>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</si>
  <si>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</si>
  <si>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</si>
  <si>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</si>
  <si>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</si>
  <si>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</si>
  <si>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</si>
  <si>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</si>
  <si>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</si>
  <si>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</si>
  <si>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</si>
  <si>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</si>
  <si>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</si>
  <si>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</si>
  <si>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</si>
  <si>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</si>
  <si>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</si>
  <si>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</si>
  <si>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</si>
  <si>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</si>
  <si>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</si>
  <si>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</si>
  <si>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</si>
  <si>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</si>
  <si>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</si>
  <si>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</si>
  <si>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</si>
  <si>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</si>
  <si>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</si>
  <si>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</si>
  <si>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</si>
  <si>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</si>
  <si>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</si>
  <si>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</si>
  <si>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</si>
  <si>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</si>
  <si>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</si>
  <si>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</si>
  <si>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</si>
  <si>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</si>
  <si>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</si>
  <si>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</si>
  <si>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</si>
  <si>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</si>
  <si>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</si>
  <si>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</si>
  <si>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</si>
  <si>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</si>
  <si>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</si>
  <si>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</si>
  <si>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</si>
  <si>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</si>
  <si>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</si>
  <si>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</si>
  <si>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</si>
  <si>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</si>
  <si>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</si>
  <si>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</si>
  <si>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</si>
  <si>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</si>
  <si>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</si>
  <si>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</si>
  <si>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</si>
  <si>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</si>
  <si>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</si>
  <si>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</si>
  <si>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</si>
  <si>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</si>
  <si>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</si>
  <si>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</si>
  <si>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</si>
  <si>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</si>
  <si>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</si>
  <si>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</si>
  <si>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</si>
  <si>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</si>
  <si>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</si>
  <si>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</si>
  <si>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</si>
  <si>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</si>
  <si>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</si>
  <si>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</si>
  <si>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</si>
  <si>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</si>
  <si>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</si>
  <si>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</si>
  <si>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</si>
  <si>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</si>
  <si>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</si>
  <si>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</si>
  <si>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</si>
  <si>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</si>
  <si>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</si>
  <si>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</si>
  <si>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</si>
  <si>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</si>
  <si>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</si>
  <si>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</si>
  <si>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</si>
  <si>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</si>
  <si>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</si>
  <si>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</si>
  <si>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</si>
  <si>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</si>
  <si>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</si>
  <si>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</si>
  <si>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</si>
  <si>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</si>
  <si>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</si>
  <si>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</si>
  <si>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</si>
  <si>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</si>
  <si>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</si>
  <si>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</si>
  <si>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</si>
  <si>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</si>
  <si>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</si>
  <si>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</si>
  <si>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</si>
  <si>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</si>
  <si>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</si>
  <si>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</si>
  <si>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</si>
  <si>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</si>
  <si>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</si>
  <si>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</si>
  <si>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</si>
  <si>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</si>
  <si>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</si>
  <si>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</si>
  <si>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</si>
  <si>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</si>
  <si>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</si>
  <si>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</si>
  <si>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</si>
  <si>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</si>
  <si>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</si>
  <si>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</si>
  <si>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</si>
  <si>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</si>
  <si>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</si>
  <si>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</si>
  <si>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</si>
  <si>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</si>
  <si>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</si>
  <si>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</si>
  <si>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</si>
  <si>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</si>
  <si>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</si>
  <si>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</si>
  <si>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</si>
  <si>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</si>
  <si>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</si>
  <si>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</si>
  <si>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</si>
  <si>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</si>
  <si>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</si>
  <si>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</si>
  <si>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</si>
  <si>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</si>
  <si>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</si>
  <si>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</si>
  <si>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</si>
  <si>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</si>
  <si>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</si>
  <si>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</si>
  <si>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</si>
  <si>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</si>
  <si>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</si>
  <si>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</si>
  <si>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</si>
  <si>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</si>
  <si>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</si>
  <si>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</si>
  <si>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</si>
  <si>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</si>
  <si>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</si>
  <si>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</si>
  <si>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</si>
  <si>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</si>
  <si>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</si>
  <si>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</si>
  <si>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</si>
  <si>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</si>
  <si>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</si>
  <si>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</si>
  <si>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</si>
  <si>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</si>
  <si>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</si>
  <si>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</si>
  <si>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</si>
  <si>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</si>
  <si>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</si>
  <si>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</si>
  <si>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</si>
  <si>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</si>
  <si>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</si>
  <si>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</si>
  <si>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</si>
  <si>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</si>
  <si>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</si>
  <si>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</si>
  <si>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</si>
  <si>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</si>
  <si>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</si>
  <si>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</si>
  <si>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</si>
  <si>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</si>
  <si>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</si>
  <si>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</si>
  <si>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</si>
  <si>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</si>
  <si>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</si>
  <si>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</si>
  <si>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</si>
  <si>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</si>
  <si>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</si>
  <si>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</si>
  <si>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</si>
  <si>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</si>
  <si>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</si>
  <si>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</si>
  <si>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</si>
  <si>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</si>
  <si>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</si>
  <si>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</si>
  <si>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</si>
  <si>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</si>
  <si>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</si>
  <si>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</si>
  <si>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</si>
  <si>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</si>
  <si>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</si>
  <si>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</si>
  <si>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</si>
  <si>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</si>
  <si>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</si>
  <si>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</si>
  <si>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</si>
  <si>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</si>
  <si>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</si>
  <si>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</si>
  <si>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</si>
  <si>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</si>
  <si>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</si>
  <si>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</si>
  <si>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</si>
  <si>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</si>
  <si>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</si>
  <si>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</si>
  <si>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</si>
  <si>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</si>
  <si>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</si>
  <si>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</si>
  <si>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</si>
  <si>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</si>
  <si>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</si>
  <si>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</si>
  <si>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</si>
  <si>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</si>
  <si>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</si>
  <si>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</si>
  <si>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</si>
  <si>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</si>
  <si>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</si>
  <si>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</si>
  <si>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</si>
  <si>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</si>
  <si>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</si>
  <si>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</si>
  <si>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</si>
  <si>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</si>
  <si>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</si>
  <si>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</si>
  <si>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</si>
  <si>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</si>
  <si>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</si>
  <si>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</si>
  <si>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</si>
  <si>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</si>
  <si>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</si>
  <si>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</si>
  <si>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</si>
  <si>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</si>
  <si>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</si>
  <si>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</si>
  <si>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</si>
  <si>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</si>
  <si>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</si>
  <si>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</si>
  <si>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</si>
  <si>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</si>
  <si>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</si>
  <si>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</si>
  <si>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</si>
  <si>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</si>
  <si>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</si>
  <si>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</si>
  <si>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</si>
  <si>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</si>
  <si>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</si>
  <si>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</si>
  <si>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</si>
  <si>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</si>
  <si>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</si>
  <si>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</si>
  <si>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</si>
  <si>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</si>
  <si>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</si>
  <si>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</si>
  <si>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</si>
  <si>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</si>
  <si>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</si>
  <si>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</si>
  <si>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</si>
  <si>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</si>
  <si>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</si>
  <si>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</si>
  <si>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</si>
  <si>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</si>
  <si>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</si>
  <si>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</si>
  <si>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</si>
  <si>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</si>
  <si>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</si>
  <si>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</si>
  <si>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</si>
  <si>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</si>
  <si>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</si>
  <si>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</si>
  <si>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</si>
  <si>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</si>
  <si>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</si>
  <si>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</si>
  <si>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</si>
  <si>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</si>
  <si>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</si>
  <si>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</si>
  <si>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</si>
  <si>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</si>
  <si>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</si>
  <si>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</si>
  <si>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</si>
  <si>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</si>
  <si>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</si>
  <si>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</si>
  <si>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</si>
  <si>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</si>
  <si>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</si>
  <si>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</si>
  <si>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</si>
  <si>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</si>
  <si>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</si>
  <si>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</si>
  <si>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</si>
  <si>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</si>
  <si>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</si>
  <si>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</si>
  <si>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</si>
  <si>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</si>
  <si>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</si>
  <si>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</si>
  <si>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</si>
  <si>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</si>
  <si>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</si>
  <si>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</si>
  <si>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</si>
  <si>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</si>
  <si>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</si>
  <si>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</si>
  <si>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</si>
  <si>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</si>
  <si>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</si>
  <si>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</si>
  <si>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</si>
  <si>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</si>
  <si>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</si>
  <si>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</si>
  <si>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</si>
  <si>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</si>
  <si>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</si>
  <si>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</si>
  <si>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</si>
  <si>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</si>
  <si>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</si>
  <si>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</si>
  <si>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</si>
  <si>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</si>
  <si>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</si>
  <si>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</si>
  <si>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</si>
  <si>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</si>
  <si>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</si>
  <si>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</si>
  <si>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</si>
  <si>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</si>
  <si>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</si>
  <si>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</si>
  <si>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</si>
  <si>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</si>
  <si>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</si>
  <si>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</si>
  <si>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</si>
  <si>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</si>
  <si>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</si>
  <si>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</si>
  <si>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</si>
  <si>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</si>
  <si>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</si>
  <si>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</si>
  <si>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</si>
  <si>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</si>
  <si>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</si>
  <si>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</si>
  <si>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</si>
  <si>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</si>
  <si>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</si>
  <si>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</si>
  <si>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</si>
  <si>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</si>
  <si>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</si>
  <si>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</si>
  <si>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</si>
  <si>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</si>
  <si>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</si>
  <si>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</si>
  <si>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</si>
  <si>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</si>
  <si>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</si>
  <si>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</si>
  <si>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</si>
  <si>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</si>
  <si>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</si>
  <si>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</si>
  <si>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</si>
  <si>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</si>
  <si>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</si>
  <si>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</si>
  <si>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</si>
  <si>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</si>
  <si>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</si>
  <si>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</si>
  <si>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</si>
  <si>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</si>
  <si>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</si>
  <si>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</si>
  <si>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</si>
  <si>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</si>
  <si>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</si>
  <si>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</si>
  <si>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</si>
  <si>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</si>
  <si>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</si>
  <si>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</si>
  <si>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</si>
  <si>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</si>
  <si>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</si>
  <si>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</si>
  <si>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</si>
  <si>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</si>
  <si>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</si>
  <si>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</si>
  <si>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</si>
  <si>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</si>
  <si>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</si>
  <si>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</si>
  <si>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</si>
  <si>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</si>
  <si>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</si>
  <si>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</si>
  <si>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</si>
  <si>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</si>
  <si>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</si>
  <si>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</si>
  <si>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</si>
  <si>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</si>
  <si>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</si>
  <si>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</si>
  <si>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</si>
  <si>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</si>
  <si>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</si>
  <si>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</si>
  <si>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</si>
  <si>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</si>
  <si>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</si>
  <si>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</si>
  <si>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</si>
  <si>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</si>
  <si>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</si>
  <si>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</si>
  <si>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</si>
  <si>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</si>
  <si>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</si>
  <si>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</si>
  <si>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</si>
  <si>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</si>
  <si>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</si>
  <si>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</si>
  <si>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</si>
  <si>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</si>
  <si>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</si>
  <si>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</si>
  <si>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</si>
  <si>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</si>
  <si>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</si>
  <si>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</si>
  <si>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</si>
  <si>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</si>
  <si>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</si>
  <si>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</si>
  <si>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</si>
  <si>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</si>
  <si>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</si>
  <si>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</si>
  <si>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</si>
  <si>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</si>
  <si>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</si>
  <si>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</si>
  <si>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</si>
  <si>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</si>
  <si>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</si>
  <si>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</si>
  <si>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</si>
  <si>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</si>
  <si>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</si>
  <si>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</si>
  <si>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</si>
  <si>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</si>
  <si>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</si>
  <si>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</si>
  <si>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</si>
  <si>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</si>
  <si>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</si>
  <si>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</si>
  <si>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</si>
  <si>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</si>
  <si>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</si>
  <si>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</si>
  <si>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</si>
  <si>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</si>
  <si>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</si>
  <si>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</si>
  <si>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</si>
  <si>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</si>
  <si>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</si>
  <si>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</si>
  <si>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</si>
  <si>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</si>
  <si>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</si>
  <si>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</si>
  <si>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</si>
  <si>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</si>
  <si>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</si>
  <si>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</si>
  <si>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</si>
  <si>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</si>
  <si>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</si>
  <si>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</si>
  <si>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</si>
  <si>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</si>
  <si>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</si>
  <si>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</si>
  <si>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</si>
  <si>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</si>
  <si>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</si>
  <si>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</si>
  <si>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</si>
  <si>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</si>
  <si>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</si>
  <si>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</si>
  <si>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</si>
  <si>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</si>
  <si>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</si>
  <si>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</si>
  <si>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</si>
  <si>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</si>
  <si>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</si>
  <si>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</si>
  <si>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</si>
  <si>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</si>
  <si>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</si>
  <si>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</si>
  <si>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</si>
  <si>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</si>
  <si>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</si>
  <si>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</si>
  <si>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</si>
  <si>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</si>
  <si>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</si>
  <si>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</si>
  <si>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</si>
  <si>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</si>
  <si>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</si>
  <si>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</si>
  <si>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</si>
  <si>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</si>
  <si>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</si>
  <si>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</si>
  <si>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</si>
  <si>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</si>
  <si>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</si>
  <si>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</si>
  <si>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</si>
  <si>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</si>
  <si>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</si>
  <si>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</si>
  <si>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</si>
  <si>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</si>
  <si>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</si>
  <si>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</si>
  <si>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</si>
  <si>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</si>
  <si>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</si>
  <si>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</si>
  <si>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</si>
  <si>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</si>
  <si>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</si>
  <si>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</si>
  <si>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</si>
  <si>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</si>
  <si>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</si>
  <si>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</si>
  <si>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</si>
  <si>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</si>
  <si>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</si>
  <si>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</si>
  <si>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</si>
  <si>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</si>
  <si>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</si>
  <si>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</si>
  <si>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</si>
  <si>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</si>
  <si>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</si>
  <si>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</si>
  <si>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</si>
  <si>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</si>
  <si>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</si>
  <si>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</si>
  <si>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</si>
  <si>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</si>
  <si>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</si>
  <si>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</si>
  <si>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</si>
  <si>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</si>
  <si>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</si>
  <si>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</si>
  <si>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</si>
  <si>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</si>
  <si>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</si>
  <si>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</si>
  <si>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</si>
  <si>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</si>
  <si>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</si>
  <si>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</si>
  <si>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</si>
  <si>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</si>
  <si>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</si>
  <si>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</si>
  <si>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</si>
  <si>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</si>
  <si>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</si>
  <si>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</si>
  <si>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</si>
  <si>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</si>
  <si>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</si>
  <si>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</si>
  <si>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</si>
  <si>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</si>
  <si>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</si>
  <si>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</si>
  <si>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</si>
  <si>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</si>
  <si>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</si>
  <si>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</si>
  <si>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</si>
  <si>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</si>
  <si>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</si>
  <si>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</si>
  <si>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</si>
  <si>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</si>
  <si>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</si>
  <si>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</si>
  <si>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</si>
  <si>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</si>
  <si>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</si>
  <si>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</si>
  <si>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</si>
  <si>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</si>
  <si>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</si>
  <si>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</si>
  <si>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</si>
  <si>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</si>
  <si>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</si>
  <si>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</si>
  <si>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</si>
  <si>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</si>
  <si>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</si>
  <si>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</si>
  <si>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</si>
  <si>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</si>
  <si>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</si>
  <si>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</si>
  <si>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</si>
  <si>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</si>
  <si>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</si>
  <si>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</si>
  <si>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</si>
  <si>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</si>
  <si>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</si>
  <si>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</si>
  <si>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</si>
  <si>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</si>
  <si>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</si>
  <si>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</si>
  <si>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</si>
  <si>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</si>
  <si>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</si>
  <si>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</si>
  <si>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</si>
  <si>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</si>
  <si>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</si>
  <si>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</si>
  <si>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</si>
  <si>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</si>
  <si>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</si>
  <si>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</si>
  <si>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</si>
  <si>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</si>
  <si>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</si>
  <si>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</si>
  <si>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</si>
  <si>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</si>
  <si>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</si>
  <si>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</si>
  <si>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</si>
  <si>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</si>
  <si>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</si>
  <si>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</si>
  <si>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</si>
  <si>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</si>
  <si>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</si>
  <si>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</si>
  <si>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</si>
  <si>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</si>
  <si>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</si>
  <si>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</si>
  <si>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</si>
  <si>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</si>
  <si>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</si>
  <si>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</si>
  <si>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</si>
  <si>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</si>
  <si>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</si>
  <si>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</si>
  <si>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</si>
  <si>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</si>
  <si>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</si>
  <si>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</si>
  <si>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</si>
  <si>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</si>
  <si>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</si>
  <si>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</si>
  <si>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</si>
  <si>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</si>
  <si>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</si>
  <si>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</si>
  <si>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</si>
  <si>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</si>
  <si>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</si>
  <si>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</si>
  <si>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</si>
  <si>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</si>
  <si>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</si>
  <si>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</si>
  <si>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</si>
  <si>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</si>
  <si>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</si>
  <si>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</si>
  <si>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</si>
  <si>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</si>
  <si>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</si>
  <si>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</si>
  <si>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</si>
  <si>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</si>
  <si>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</si>
  <si>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</si>
  <si>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</si>
  <si>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</si>
  <si>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</si>
  <si>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</si>
  <si>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</si>
  <si>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</si>
  <si>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</si>
  <si>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</si>
  <si>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</si>
  <si>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</si>
  <si>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</si>
  <si>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</si>
  <si>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</si>
  <si>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</si>
  <si>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</si>
  <si>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</si>
  <si>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</si>
  <si>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</si>
  <si>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</si>
  <si>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</si>
  <si>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</si>
  <si>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</si>
  <si>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</si>
  <si>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</si>
  <si>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</si>
  <si>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</si>
  <si>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</si>
  <si>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</si>
  <si>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</si>
  <si>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</si>
  <si>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</si>
  <si>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</si>
  <si>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</si>
  <si>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</si>
  <si>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</si>
  <si>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</si>
  <si>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</si>
  <si>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</si>
  <si>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</si>
  <si>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</si>
  <si>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</si>
  <si>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</si>
  <si>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</si>
  <si>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</si>
  <si>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</si>
  <si>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</si>
  <si>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</si>
  <si>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</si>
  <si>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</si>
  <si>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</si>
  <si>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</si>
  <si>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</si>
  <si>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</si>
  <si>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</si>
  <si>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</si>
  <si>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</si>
  <si>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</si>
  <si>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</si>
  <si>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</si>
  <si>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</si>
  <si>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</si>
  <si>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</si>
  <si>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</si>
  <si>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</si>
  <si>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</si>
  <si>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</si>
  <si>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</si>
  <si>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</si>
  <si>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</si>
  <si>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</si>
  <si>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</si>
  <si>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</si>
  <si>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</si>
  <si>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</si>
  <si>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</si>
  <si>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</si>
  <si>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</si>
  <si>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</si>
  <si>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</si>
  <si>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</si>
  <si>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</si>
  <si>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</si>
  <si>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</si>
  <si>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</si>
  <si>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</si>
  <si>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</si>
  <si>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</si>
  <si>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</si>
  <si>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</si>
  <si>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</si>
  <si>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</si>
  <si>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</si>
  <si>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</si>
  <si>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</si>
  <si>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</si>
  <si>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</si>
  <si>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</si>
  <si>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</si>
  <si>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</si>
  <si>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</si>
  <si>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</si>
  <si>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</si>
  <si>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</si>
  <si>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</si>
  <si>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</si>
  <si>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</si>
  <si>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</si>
  <si>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</si>
  <si>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</si>
  <si>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</si>
  <si>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</si>
  <si>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</si>
  <si>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</si>
  <si>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</si>
  <si>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</si>
  <si>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</si>
  <si>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</si>
  <si>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</si>
  <si>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</si>
  <si>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</si>
  <si>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</si>
  <si>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</si>
  <si>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</si>
  <si>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</si>
  <si>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</si>
  <si>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</si>
  <si>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</si>
  <si>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</si>
  <si>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</si>
  <si>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</si>
  <si>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</si>
  <si>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</si>
  <si>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</si>
  <si>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</si>
  <si>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</si>
  <si>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</si>
  <si>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</si>
  <si>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</si>
  <si>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</si>
  <si>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</si>
  <si>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</si>
  <si>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</si>
  <si>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</si>
  <si>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</si>
  <si>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</si>
  <si>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</si>
  <si>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</si>
  <si>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</si>
  <si>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</si>
  <si>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</si>
  <si>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</si>
  <si>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</si>
  <si>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</si>
  <si>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</si>
  <si>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</si>
  <si>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</si>
  <si>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</si>
  <si>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</si>
  <si>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</si>
  <si>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</si>
  <si>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</si>
  <si>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</si>
  <si>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</si>
  <si>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</si>
  <si>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</si>
  <si>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</si>
  <si>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</si>
  <si>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</si>
  <si>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</si>
  <si>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</si>
  <si>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</si>
  <si>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</si>
  <si>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</si>
  <si>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</si>
  <si>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</si>
  <si>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</si>
  <si>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</si>
  <si>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</si>
  <si>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</si>
  <si>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</si>
  <si>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</si>
  <si>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</si>
  <si>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</si>
  <si>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</si>
  <si>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</si>
  <si>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</si>
  <si>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</si>
  <si>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</si>
  <si>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</si>
  <si>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</si>
  <si>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</si>
  <si>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</si>
  <si>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</si>
  <si>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</si>
  <si>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</si>
  <si>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</si>
  <si>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</si>
  <si>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</si>
  <si>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</si>
  <si>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</si>
  <si>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</si>
  <si>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</si>
  <si>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</si>
  <si>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</si>
  <si>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</si>
  <si>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</si>
  <si>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</si>
  <si>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</si>
  <si>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</si>
  <si>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</si>
  <si>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</si>
  <si>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</si>
  <si>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</si>
  <si>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</si>
  <si>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</si>
  <si>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</si>
  <si>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</si>
  <si>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</si>
  <si>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</si>
  <si>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</si>
  <si>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</si>
  <si>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</si>
  <si>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</si>
  <si>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</si>
  <si>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</si>
  <si>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</si>
  <si>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</si>
  <si>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</si>
  <si>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</si>
  <si>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</si>
  <si>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</si>
  <si>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</si>
  <si>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</si>
  <si>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</si>
  <si>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</si>
  <si>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</si>
  <si>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</si>
  <si>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</si>
  <si>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</si>
  <si>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</si>
  <si>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</si>
  <si>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</si>
  <si>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</si>
  <si>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</si>
  <si>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</si>
  <si>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</si>
  <si>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</si>
  <si>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</si>
  <si>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</si>
  <si>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</si>
  <si>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</si>
  <si>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</si>
  <si>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</si>
  <si>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</si>
  <si>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</si>
  <si>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</si>
  <si>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</si>
  <si>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</si>
  <si>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</si>
  <si>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</si>
  <si>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</si>
  <si>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</si>
  <si>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</si>
  <si>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</si>
  <si>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</si>
  <si>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</si>
  <si>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</si>
  <si>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</si>
  <si>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</si>
  <si>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</si>
  <si>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</si>
  <si>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</si>
  <si>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</si>
  <si>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</si>
  <si>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</si>
  <si>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</si>
  <si>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</si>
  <si>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</si>
  <si>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</si>
  <si>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</si>
  <si>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</si>
  <si>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</si>
  <si>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</si>
  <si>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</si>
  <si>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</si>
  <si>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</si>
  <si>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</si>
  <si>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</si>
  <si>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</si>
  <si>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</si>
  <si>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</si>
  <si>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</si>
  <si>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</si>
  <si>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</si>
  <si>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</si>
  <si>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</si>
  <si>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</si>
  <si>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</si>
  <si>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</si>
  <si>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</si>
  <si>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</si>
  <si>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</si>
  <si>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</si>
  <si>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</si>
  <si>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</si>
  <si>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</si>
  <si>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</si>
  <si>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</si>
  <si>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</si>
  <si>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</si>
  <si>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</si>
  <si>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</si>
  <si>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</si>
  <si>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</si>
  <si>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</si>
  <si>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</si>
  <si>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</si>
  <si>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</si>
  <si>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</si>
  <si>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</si>
  <si>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</si>
  <si>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</si>
  <si>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</si>
  <si>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</si>
  <si>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</si>
  <si>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</si>
  <si>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</si>
  <si>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</si>
  <si>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</si>
  <si>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</si>
  <si>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</si>
  <si>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</si>
  <si>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</si>
  <si>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</si>
  <si>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</si>
  <si>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</si>
  <si>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</si>
  <si>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</si>
  <si>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</si>
  <si>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</si>
  <si>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</si>
  <si>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</si>
  <si>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</si>
  <si>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</si>
  <si>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</si>
  <si>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</si>
  <si>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</si>
  <si>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</si>
  <si>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</si>
  <si>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</si>
  <si>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</si>
  <si>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</si>
  <si>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</si>
  <si>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</si>
  <si>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</si>
  <si>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</si>
  <si>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</si>
  <si>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</si>
  <si>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</si>
  <si>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</si>
  <si>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</si>
  <si>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</si>
  <si>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</si>
  <si>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</si>
  <si>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</si>
  <si>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</si>
  <si>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</si>
  <si>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</si>
  <si>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</si>
  <si>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</si>
  <si>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</si>
  <si>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</si>
  <si>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</si>
  <si>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</si>
  <si>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</si>
  <si>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</si>
  <si>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</si>
  <si>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</si>
  <si>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</si>
  <si>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</si>
  <si>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</si>
  <si>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</si>
  <si>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</si>
  <si>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</si>
  <si>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</si>
  <si>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</si>
  <si>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</si>
  <si>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</si>
  <si>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</si>
  <si>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</si>
  <si>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</si>
  <si>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</si>
  <si>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</si>
  <si>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</si>
  <si>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</si>
  <si>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</si>
  <si>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</si>
  <si>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</si>
  <si>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</si>
  <si>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</si>
  <si>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</si>
  <si>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</si>
  <si>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</si>
  <si>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</si>
  <si>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</si>
  <si>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</si>
  <si>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</si>
  <si>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</si>
  <si>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</si>
  <si>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</si>
  <si>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</si>
  <si>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</si>
  <si>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</si>
  <si>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</si>
  <si>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</si>
  <si>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</si>
  <si>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</si>
  <si>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</si>
  <si>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</si>
  <si>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</si>
  <si>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</si>
  <si>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</si>
  <si>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</si>
  <si>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</si>
  <si>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</si>
  <si>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</si>
  <si>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</si>
  <si>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</si>
  <si>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</si>
  <si>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</si>
  <si>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</si>
  <si>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</si>
  <si>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</si>
  <si>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</si>
  <si>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</si>
  <si>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</si>
  <si>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</si>
  <si>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</si>
  <si>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</si>
  <si>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</si>
  <si>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</si>
  <si>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</si>
  <si>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</si>
  <si>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</si>
  <si>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</si>
  <si>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</si>
  <si>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</si>
  <si>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</si>
  <si>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</si>
  <si>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</si>
  <si>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</si>
  <si>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</si>
  <si>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</si>
  <si>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</si>
  <si>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</si>
  <si>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</si>
  <si>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</si>
  <si>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</si>
  <si>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</si>
  <si>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</si>
  <si>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</si>
  <si>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</si>
  <si>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</si>
  <si>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</si>
  <si>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</si>
  <si>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</si>
  <si>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</si>
  <si>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</si>
  <si>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</si>
  <si>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</si>
  <si>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</si>
  <si>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</si>
  <si>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</si>
  <si>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</si>
  <si>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</si>
  <si>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</si>
  <si>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</si>
  <si>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</si>
  <si>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</si>
  <si>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</si>
  <si>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</si>
  <si>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</si>
  <si>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</si>
  <si>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</si>
  <si>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</si>
  <si>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</si>
  <si>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</si>
  <si>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</si>
  <si>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</si>
  <si>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</si>
  <si>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</si>
  <si>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</si>
  <si>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</si>
  <si>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</si>
  <si>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</si>
  <si>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</si>
  <si>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</si>
  <si>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</si>
  <si>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</si>
  <si>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</si>
  <si>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</si>
  <si>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</si>
  <si>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</si>
  <si>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</si>
  <si>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</si>
  <si>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</si>
  <si>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</si>
  <si>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</si>
  <si>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</si>
  <si>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</si>
  <si>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</si>
  <si>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</si>
  <si>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</si>
  <si>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</si>
  <si>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</si>
  <si>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</si>
  <si>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</si>
  <si>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</si>
  <si>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</si>
  <si>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</si>
  <si>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</si>
  <si>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</si>
  <si>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</si>
  <si>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</si>
  <si>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</si>
  <si>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</si>
  <si>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</si>
  <si>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</si>
  <si>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</si>
  <si>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</si>
  <si>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</si>
  <si>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</si>
  <si>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</si>
  <si>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</si>
  <si>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</si>
  <si>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</si>
  <si>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</si>
  <si>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</si>
  <si>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</si>
  <si>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</si>
  <si>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</si>
  <si>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</si>
  <si>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</si>
  <si>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</si>
  <si>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</si>
  <si>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</si>
  <si>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</si>
  <si>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</si>
  <si>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</si>
  <si>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</si>
  <si>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</si>
  <si>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</si>
  <si>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</si>
  <si>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</si>
  <si>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</si>
  <si>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</si>
  <si>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</si>
  <si>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</si>
  <si>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</si>
  <si>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</si>
  <si>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</si>
  <si>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</si>
  <si>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</si>
  <si>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</si>
  <si>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</si>
  <si>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</si>
  <si>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</si>
  <si>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</si>
  <si>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</si>
  <si>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</si>
  <si>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</si>
  <si>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</si>
  <si>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</si>
  <si>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</si>
  <si>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</si>
  <si>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</si>
  <si>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</si>
  <si>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</si>
  <si>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</si>
  <si>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</si>
  <si>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</si>
  <si>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</si>
  <si>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</si>
  <si>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</si>
  <si>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</si>
  <si>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</si>
  <si>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</si>
  <si>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</si>
  <si>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</si>
  <si>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</si>
  <si>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</si>
  <si>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</si>
  <si>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</si>
  <si>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</si>
  <si>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</si>
  <si>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</si>
  <si>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</si>
  <si>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</si>
  <si>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</si>
  <si>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</si>
  <si>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</si>
  <si>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</si>
  <si>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</si>
  <si>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</si>
  <si>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</si>
  <si>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</si>
  <si>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</si>
  <si>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</si>
  <si>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</si>
  <si>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</si>
  <si>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</si>
  <si>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</si>
  <si>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</si>
  <si>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</si>
  <si>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</si>
  <si>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</si>
  <si>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</si>
  <si>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</si>
  <si>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</si>
  <si>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</si>
  <si>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</si>
  <si>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</si>
  <si>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</si>
  <si>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</si>
  <si>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</si>
  <si>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</si>
  <si>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</si>
  <si>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</si>
  <si>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</si>
  <si>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</si>
  <si>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</si>
  <si>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</si>
  <si>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</si>
  <si>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</si>
  <si>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</si>
  <si>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</si>
  <si>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</si>
  <si>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</si>
  <si>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</si>
  <si>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</si>
  <si>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</si>
  <si>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</si>
  <si>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</si>
  <si>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</si>
  <si>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</si>
  <si>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</si>
  <si>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</si>
  <si>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</si>
  <si>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</si>
  <si>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</si>
  <si>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</si>
  <si>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</si>
  <si>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</si>
  <si>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</si>
  <si>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</si>
  <si>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</si>
  <si>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</si>
  <si>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</si>
  <si>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</si>
  <si>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</si>
  <si>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</si>
  <si>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</si>
  <si>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</si>
  <si>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</si>
  <si>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</si>
  <si>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</si>
  <si>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</si>
  <si>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</si>
  <si>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</si>
  <si>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</si>
  <si>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</si>
  <si>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</si>
  <si>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</si>
  <si>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</si>
  <si>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</si>
  <si>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</si>
  <si>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</si>
  <si>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</si>
  <si>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</si>
  <si>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</si>
  <si>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</si>
  <si>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</si>
  <si>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</si>
  <si>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</si>
  <si>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</si>
  <si>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</si>
  <si>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</si>
  <si>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</si>
  <si>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</si>
  <si>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</si>
  <si>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</si>
  <si>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</si>
  <si>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</si>
  <si>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</si>
  <si>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</si>
  <si>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</si>
  <si>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</si>
  <si>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</si>
  <si>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</si>
  <si>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</si>
  <si>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</si>
  <si>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</si>
  <si>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</si>
  <si>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</si>
  <si>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</si>
  <si>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</si>
  <si>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</si>
  <si>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</si>
  <si>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</si>
  <si>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</si>
  <si>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</si>
  <si>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</si>
  <si>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</si>
  <si>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</si>
  <si>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</si>
  <si>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</si>
  <si>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</si>
  <si>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</si>
  <si>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</si>
  <si>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</si>
  <si>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</si>
  <si>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</si>
  <si>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</si>
  <si>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</si>
  <si>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</si>
  <si>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</si>
  <si>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</si>
  <si>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</si>
  <si>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</si>
  <si>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</si>
  <si>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</si>
  <si>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</si>
  <si>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</si>
  <si>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</si>
  <si>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</si>
  <si>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</si>
  <si>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</si>
  <si>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</si>
  <si>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</si>
  <si>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</si>
  <si>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</si>
  <si>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</si>
  <si>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</si>
  <si>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</si>
  <si>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</si>
  <si>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</si>
  <si>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</si>
  <si>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</si>
  <si>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</si>
  <si>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</si>
  <si>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</si>
  <si>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</si>
  <si>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</si>
  <si>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</si>
  <si>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</si>
  <si>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</si>
  <si>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</si>
  <si>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</si>
  <si>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</si>
  <si>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</si>
  <si>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</si>
  <si>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</si>
  <si>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</si>
  <si>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</si>
  <si>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</si>
  <si>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</si>
  <si>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</si>
  <si>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</si>
  <si>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</si>
  <si>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</si>
  <si>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</si>
  <si>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</si>
  <si>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</si>
  <si>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</si>
  <si>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</si>
  <si>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</si>
  <si>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</si>
  <si>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</si>
  <si>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</si>
  <si>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</si>
  <si>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</si>
  <si>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</si>
  <si>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</si>
  <si>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</si>
  <si>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</si>
  <si>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</si>
  <si>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</si>
  <si>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</si>
  <si>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</si>
  <si>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</si>
  <si>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</si>
  <si>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</si>
  <si>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</si>
  <si>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</si>
  <si>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</si>
  <si>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</si>
  <si>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</si>
  <si>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</si>
  <si>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</si>
  <si>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</si>
  <si>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</si>
  <si>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</si>
  <si>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</si>
  <si>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</si>
  <si>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</si>
  <si>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</si>
  <si>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</si>
  <si>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</si>
  <si>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</si>
  <si>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</si>
  <si>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</si>
  <si>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</si>
  <si>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</si>
  <si>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</si>
  <si>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</si>
  <si>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</si>
  <si>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</si>
  <si>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</si>
  <si>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</si>
  <si>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</si>
  <si>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</si>
  <si>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</si>
  <si>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</si>
  <si>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</si>
  <si>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</si>
  <si>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</si>
  <si>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</si>
  <si>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</si>
  <si>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</si>
  <si>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</si>
  <si>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</si>
  <si>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</si>
  <si>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</si>
  <si>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</si>
  <si>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</si>
  <si>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</si>
  <si>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</si>
  <si>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</si>
  <si>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</si>
  <si>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</si>
  <si>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</si>
  <si>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</si>
  <si>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</si>
  <si>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</si>
  <si>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</si>
  <si>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</si>
  <si>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</si>
  <si>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</si>
  <si>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</si>
  <si>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</si>
  <si>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</si>
  <si>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</si>
  <si>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</si>
  <si>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</si>
  <si>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</si>
  <si>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</si>
  <si>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</si>
  <si>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</si>
  <si>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</si>
  <si>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</si>
  <si>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</si>
  <si>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</si>
  <si>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</si>
  <si>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</si>
  <si>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</si>
  <si>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</si>
  <si>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</si>
  <si>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</si>
  <si>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</si>
  <si>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</si>
  <si>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</si>
  <si>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</si>
  <si>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</si>
  <si>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</si>
  <si>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</si>
  <si>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</si>
  <si>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</si>
  <si>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</si>
  <si>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</si>
  <si>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</si>
  <si>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</si>
  <si>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</si>
  <si>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</si>
  <si>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</si>
  <si>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</si>
  <si>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</si>
  <si>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</si>
  <si>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</si>
  <si>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</si>
  <si>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</si>
  <si>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</si>
  <si>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</si>
  <si>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</si>
  <si>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</si>
  <si>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</si>
  <si>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</si>
  <si>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</si>
  <si>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</si>
  <si>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</si>
  <si>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</si>
  <si>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</si>
  <si>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</si>
  <si>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</si>
  <si>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</si>
  <si>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</si>
  <si>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</si>
  <si>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</si>
  <si>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</si>
  <si>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</si>
  <si>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</si>
  <si>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</si>
  <si>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</si>
  <si>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</si>
  <si>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</si>
  <si>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</si>
  <si>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</si>
  <si>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</si>
  <si>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</si>
  <si>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</si>
  <si>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</si>
  <si>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</si>
  <si>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</si>
  <si>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</si>
  <si>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</si>
  <si>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</si>
  <si>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</si>
  <si>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</si>
  <si>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</si>
  <si>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</si>
  <si>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</si>
  <si>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</si>
  <si>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</si>
  <si>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</si>
  <si>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</si>
  <si>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</si>
  <si>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</si>
  <si>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</si>
  <si>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</si>
  <si>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</si>
  <si>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</si>
  <si>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</si>
  <si>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</si>
  <si>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</si>
  <si>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</si>
  <si>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</si>
  <si>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</si>
  <si>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</si>
  <si>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</si>
  <si>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</si>
  <si>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</si>
  <si>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</si>
  <si>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</si>
  <si>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</si>
  <si>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</si>
  <si>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</si>
  <si>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</si>
  <si>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</si>
  <si>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</si>
  <si>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</si>
  <si>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</si>
  <si>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</si>
  <si>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</si>
  <si>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</si>
  <si>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</si>
  <si>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</si>
  <si>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</si>
  <si>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</si>
  <si>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</si>
  <si>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</si>
  <si>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</si>
  <si>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</si>
  <si>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</si>
  <si>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</si>
  <si>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</si>
  <si>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</si>
  <si>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</si>
  <si>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</si>
  <si>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</si>
  <si>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</si>
  <si>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</si>
  <si>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</si>
  <si>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</si>
  <si>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</si>
  <si>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</si>
  <si>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</si>
  <si>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</si>
  <si>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</si>
  <si>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</si>
  <si>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</si>
  <si>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</si>
  <si>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</si>
  <si>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</si>
  <si>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</si>
  <si>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</si>
  <si>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</si>
  <si>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</si>
  <si>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</si>
  <si>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</si>
  <si>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</si>
  <si>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</si>
  <si>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</si>
  <si>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</si>
  <si>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</si>
  <si>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</si>
  <si>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</si>
  <si>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</si>
  <si>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</si>
  <si>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</si>
  <si>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</si>
  <si>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</si>
  <si>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</si>
  <si>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</si>
  <si>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</si>
  <si>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</si>
  <si>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</si>
  <si>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</si>
  <si>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</si>
  <si>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</si>
  <si>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</si>
  <si>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</si>
  <si>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</si>
  <si>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</si>
  <si>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</si>
  <si>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</si>
  <si>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</si>
  <si>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</si>
  <si>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</si>
  <si>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</si>
  <si>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</si>
  <si>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</si>
  <si>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</si>
  <si>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</si>
  <si>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</si>
  <si>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</si>
  <si>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</si>
  <si>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</si>
  <si>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</si>
  <si>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</si>
  <si>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</si>
  <si>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</si>
  <si>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</si>
  <si>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</si>
  <si>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</si>
  <si>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</si>
  <si>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</si>
  <si>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</si>
  <si>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</si>
  <si>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</si>
  <si>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</si>
  <si>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</si>
  <si>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</si>
  <si>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</si>
  <si>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</si>
  <si>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</si>
  <si>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</si>
  <si>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</si>
  <si>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</si>
  <si>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</si>
  <si>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</si>
  <si>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</si>
  <si>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</si>
  <si>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</si>
  <si>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</si>
  <si>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</si>
  <si>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</si>
  <si>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</si>
  <si>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</si>
  <si>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</si>
  <si>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</si>
  <si>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</si>
  <si>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</si>
  <si>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</si>
  <si>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</si>
  <si>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</si>
  <si>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</si>
  <si>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</si>
  <si>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</si>
  <si>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</si>
  <si>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</si>
  <si>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</si>
  <si>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</si>
  <si>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</si>
  <si>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</si>
  <si>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</si>
  <si>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</si>
  <si>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</si>
  <si>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</si>
  <si>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</si>
  <si>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</si>
  <si>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</si>
  <si>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</si>
  <si>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</si>
  <si>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</si>
  <si>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</si>
  <si>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</si>
  <si>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</si>
  <si>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</si>
  <si>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</si>
  <si>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</si>
  <si>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</si>
  <si>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</si>
  <si>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</si>
  <si>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</si>
  <si>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</si>
  <si>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</si>
  <si>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</si>
  <si>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</si>
  <si>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</si>
  <si>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</si>
  <si>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</si>
  <si>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</si>
  <si>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</si>
  <si>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</si>
  <si>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</si>
  <si>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</si>
  <si>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</si>
  <si>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</si>
  <si>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</si>
  <si>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</si>
  <si>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</si>
  <si>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</si>
  <si>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</si>
  <si>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</si>
  <si>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</si>
  <si>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</si>
  <si>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</si>
  <si>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</si>
  <si>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</si>
  <si>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</si>
  <si>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</si>
  <si>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</si>
  <si>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</si>
  <si>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</si>
  <si>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</si>
  <si>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</si>
  <si>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</si>
  <si>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</si>
  <si>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</si>
  <si>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</si>
  <si>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</si>
  <si>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</si>
  <si>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</si>
  <si>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</si>
  <si>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</si>
  <si>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</si>
  <si>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</si>
  <si>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</si>
  <si>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</si>
  <si>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</si>
  <si>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</si>
  <si>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</si>
  <si>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</si>
  <si>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</si>
  <si>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</si>
  <si>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</si>
  <si>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</si>
  <si>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</si>
  <si>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</si>
  <si>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</si>
  <si>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</si>
  <si>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</si>
  <si>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</si>
  <si>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</si>
  <si>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</si>
  <si>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</si>
  <si>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</si>
  <si>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</si>
  <si>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</si>
  <si>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</si>
  <si>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</si>
  <si>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</si>
  <si>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</si>
  <si>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</si>
  <si>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</si>
  <si>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</si>
  <si>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</si>
  <si>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</si>
  <si>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</si>
  <si>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</si>
  <si>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</si>
  <si>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</si>
  <si>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</si>
  <si>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</si>
  <si>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</si>
  <si>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</si>
  <si>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</si>
  <si>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</si>
  <si>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</si>
  <si>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</si>
  <si>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</si>
  <si>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</si>
  <si>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</si>
  <si>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</si>
  <si>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</si>
  <si>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</si>
  <si>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</si>
  <si>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</si>
  <si>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</si>
  <si>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</si>
  <si>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</si>
  <si>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</si>
  <si>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</si>
  <si>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</si>
  <si>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</si>
  <si>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</si>
  <si>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</si>
  <si>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</si>
  <si>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</si>
  <si>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</si>
  <si>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</si>
  <si>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</si>
  <si>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</si>
  <si>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</si>
  <si>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</si>
  <si>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</si>
  <si>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</si>
  <si>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</si>
  <si>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</si>
  <si>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</si>
  <si>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</si>
  <si>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</si>
  <si>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</si>
  <si>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</si>
  <si>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</si>
  <si>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</si>
  <si>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</si>
  <si>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</si>
  <si>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</si>
  <si>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</si>
  <si>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</si>
  <si>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</si>
  <si>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</si>
  <si>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</si>
  <si>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</si>
  <si>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</si>
  <si>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</si>
  <si>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</si>
  <si>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</si>
  <si>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</si>
  <si>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</si>
  <si>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</si>
  <si>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</si>
  <si>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</si>
  <si>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</si>
  <si>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</si>
  <si>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</si>
  <si>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</si>
  <si>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</si>
  <si>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</si>
  <si>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</si>
  <si>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</si>
  <si>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</si>
  <si>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</si>
  <si>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</si>
  <si>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</si>
  <si>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</si>
  <si>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</si>
  <si>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</si>
  <si>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</si>
  <si>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</si>
  <si>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</si>
  <si>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</si>
  <si>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</si>
  <si>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</si>
  <si>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</si>
  <si>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</si>
  <si>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</si>
  <si>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</si>
  <si>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</si>
  <si>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</si>
  <si>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</si>
  <si>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</si>
  <si>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</si>
  <si>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</si>
  <si>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</si>
  <si>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</si>
  <si>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</si>
  <si>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</si>
  <si>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</si>
  <si>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</si>
  <si>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</si>
  <si>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</si>
  <si>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</si>
  <si>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</si>
  <si>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</si>
  <si>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</si>
  <si>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</si>
  <si>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</si>
  <si>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</si>
  <si>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</si>
  <si>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</si>
  <si>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</si>
  <si>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</si>
  <si>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</si>
  <si>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</si>
  <si>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</si>
  <si>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</si>
  <si>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</si>
  <si>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</si>
  <si>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</si>
  <si>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</si>
  <si>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</si>
  <si>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</si>
  <si>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</si>
  <si>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</si>
  <si>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</si>
  <si>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</si>
  <si>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</si>
  <si>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</si>
  <si>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</si>
  <si>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</si>
  <si>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</si>
  <si>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</si>
  <si>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</si>
  <si>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</si>
  <si>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</si>
  <si>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</si>
  <si>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</si>
  <si>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</si>
  <si>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</si>
  <si>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</si>
  <si>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</si>
  <si>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</si>
  <si>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</si>
  <si>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</si>
  <si>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</si>
  <si>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</si>
  <si>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</si>
  <si>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</si>
  <si>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</si>
  <si>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</si>
  <si>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</si>
  <si>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</si>
  <si>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</si>
  <si>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</si>
  <si>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</si>
  <si>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</si>
  <si>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</si>
  <si>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</si>
  <si>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</si>
  <si>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</si>
  <si>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</si>
  <si>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</si>
  <si>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</si>
  <si>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</si>
  <si>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</si>
  <si>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</si>
  <si>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</si>
  <si>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</si>
  <si>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</si>
  <si>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</si>
  <si>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</si>
  <si>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</si>
  <si>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</si>
  <si>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</si>
  <si>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</si>
  <si>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</si>
  <si>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</si>
  <si>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</si>
  <si>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</si>
  <si>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</si>
  <si>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</si>
  <si>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</si>
  <si>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</si>
  <si>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</si>
  <si>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</si>
  <si>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</si>
  <si>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</si>
  <si>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</si>
  <si>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</si>
  <si>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</si>
  <si>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</si>
  <si>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</si>
  <si>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</si>
  <si>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</si>
  <si>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</si>
  <si>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</si>
  <si>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</si>
  <si>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</si>
  <si>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</si>
  <si>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</si>
  <si>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</si>
  <si>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</si>
  <si>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</si>
  <si>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</si>
  <si>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</si>
  <si>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</si>
  <si>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</si>
  <si>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</si>
  <si>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</si>
  <si>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</si>
  <si>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</si>
  <si>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</si>
  <si>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</si>
  <si>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</si>
  <si>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</si>
  <si>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</si>
  <si>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</si>
  <si>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</si>
  <si>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</si>
  <si>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</si>
  <si>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</si>
  <si>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</si>
  <si>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</si>
  <si>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</si>
  <si>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</si>
  <si>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</si>
  <si>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</si>
  <si>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</si>
  <si>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</si>
  <si>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</si>
  <si>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</si>
  <si>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</si>
  <si>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</si>
  <si>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</si>
  <si>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</si>
  <si>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</si>
  <si>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</si>
  <si>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</si>
  <si>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</si>
  <si>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</si>
  <si>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</si>
  <si>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</si>
  <si>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</si>
  <si>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</si>
  <si>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</si>
  <si>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</si>
  <si>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</si>
  <si>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</si>
  <si>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</si>
  <si>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</si>
  <si>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</si>
  <si>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</si>
  <si>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</si>
  <si>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</si>
  <si>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</si>
  <si>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</si>
  <si>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</si>
  <si>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</si>
  <si>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</si>
  <si>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</si>
  <si>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</si>
  <si>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</si>
  <si>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</si>
  <si>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</si>
  <si>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</si>
  <si>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</si>
  <si>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</si>
  <si>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</si>
  <si>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</si>
  <si>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</si>
  <si>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</si>
  <si>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</si>
  <si>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</si>
  <si>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</si>
  <si>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</si>
  <si>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</si>
  <si>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</si>
  <si>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</si>
  <si>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</si>
  <si>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</si>
  <si>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</si>
  <si>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</si>
  <si>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</si>
  <si>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</si>
  <si>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</si>
  <si>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</si>
  <si>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</si>
  <si>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</si>
  <si>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</si>
  <si>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</si>
  <si>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</si>
  <si>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</si>
  <si>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</si>
  <si>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</si>
  <si>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</si>
  <si>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</si>
  <si>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</si>
  <si>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</si>
  <si>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</si>
  <si>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</si>
  <si>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</si>
  <si>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</si>
  <si>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</si>
  <si>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</si>
  <si>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</si>
  <si>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</si>
  <si>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</si>
  <si>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</si>
  <si>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</si>
  <si>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</si>
  <si>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</si>
  <si>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</si>
  <si>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</si>
  <si>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</si>
  <si>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</si>
  <si>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</si>
  <si>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</si>
  <si>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</si>
  <si>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</si>
  <si>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</si>
  <si>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</si>
  <si>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</si>
  <si>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</si>
  <si>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</si>
  <si>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</si>
  <si>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</si>
  <si>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</si>
  <si>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</si>
  <si>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</si>
  <si>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</si>
  <si>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</si>
  <si>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</si>
  <si>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</si>
  <si>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</si>
  <si>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</si>
  <si>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</si>
  <si>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</si>
  <si>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</si>
  <si>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</si>
  <si>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</si>
  <si>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</si>
  <si>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</si>
  <si>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</si>
  <si>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</si>
  <si>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</si>
  <si>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</si>
  <si>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</si>
  <si>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</si>
  <si>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</si>
  <si>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</si>
  <si>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</si>
  <si>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</si>
  <si>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</si>
  <si>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</si>
  <si>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</si>
  <si>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</si>
  <si>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</si>
  <si>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</si>
  <si>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</si>
  <si>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</si>
  <si>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</si>
  <si>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</si>
  <si>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</si>
  <si>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</si>
  <si>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</si>
  <si>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</si>
  <si>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</si>
  <si>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</si>
  <si>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</si>
  <si>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</si>
  <si>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</si>
  <si>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</si>
  <si>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</si>
  <si>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</si>
  <si>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</si>
  <si>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</si>
  <si>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</si>
  <si>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</si>
  <si>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</si>
  <si>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</si>
  <si>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</si>
  <si>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</si>
  <si>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</si>
  <si>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</si>
  <si>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</si>
  <si>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</si>
  <si>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</si>
  <si>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</si>
  <si>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</si>
  <si>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</si>
  <si>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</si>
  <si>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</si>
  <si>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</si>
  <si>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</si>
  <si>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</si>
  <si>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</si>
  <si>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</si>
  <si>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</si>
  <si>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</si>
  <si>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</si>
  <si>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</si>
  <si>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</si>
  <si>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</si>
  <si>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</si>
  <si>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</si>
  <si>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</si>
  <si>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</si>
  <si>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</si>
  <si>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</si>
  <si>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</si>
  <si>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</si>
  <si>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</si>
  <si>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</si>
  <si>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</si>
  <si>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</si>
  <si>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</si>
  <si>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</si>
  <si>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</si>
  <si>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</si>
  <si>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</si>
  <si>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</si>
  <si>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</si>
  <si>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</si>
  <si>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</si>
  <si>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</si>
  <si>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</si>
  <si>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</si>
  <si>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</si>
  <si>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</si>
  <si>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</si>
  <si>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</si>
  <si>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</si>
  <si>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</si>
  <si>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</si>
  <si>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</si>
  <si>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</si>
  <si>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</si>
  <si>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</si>
  <si>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</si>
  <si>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</si>
  <si>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</si>
  <si>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</si>
  <si>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</si>
  <si>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</si>
  <si>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</si>
  <si>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</si>
  <si>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</si>
  <si>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</si>
  <si>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</si>
  <si>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</si>
  <si>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</si>
  <si>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</si>
  <si>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</si>
  <si>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</si>
  <si>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</si>
  <si>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</si>
  <si>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</si>
  <si>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</si>
  <si>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</si>
  <si>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</si>
  <si>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</si>
  <si>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</si>
  <si>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</si>
  <si>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</si>
  <si>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</si>
  <si>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</si>
  <si>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</si>
  <si>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</si>
  <si>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</si>
  <si>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</si>
  <si>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</si>
  <si>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</si>
  <si>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</si>
  <si>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</si>
  <si>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</si>
  <si>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</si>
  <si>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</si>
  <si>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</si>
  <si>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</si>
  <si>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</si>
  <si>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</si>
  <si>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</si>
  <si>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</si>
  <si>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</si>
  <si>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</si>
  <si>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</si>
  <si>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</si>
  <si>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</si>
  <si>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</si>
  <si>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</si>
  <si>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</si>
  <si>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</si>
  <si>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</si>
  <si>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</si>
  <si>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</si>
  <si>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</si>
  <si>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</si>
  <si>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</si>
  <si>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</si>
  <si>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</si>
  <si>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</si>
  <si>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</si>
  <si>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</si>
  <si>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</si>
  <si>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</si>
  <si>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</si>
  <si>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</si>
  <si>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</si>
  <si>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</si>
  <si>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</si>
  <si>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</si>
  <si>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</si>
  <si>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</si>
  <si>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</si>
  <si>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</si>
  <si>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</si>
  <si>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</si>
  <si>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</si>
  <si>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</si>
  <si>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</si>
  <si>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</si>
  <si>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</si>
  <si>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</si>
  <si>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</si>
  <si>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</si>
  <si>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</si>
  <si>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</si>
  <si>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</si>
  <si>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</si>
  <si>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</si>
  <si>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</si>
  <si>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</si>
  <si>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</si>
  <si>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</si>
  <si>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</si>
  <si>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</si>
  <si>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</si>
  <si>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</si>
  <si>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</si>
  <si>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</si>
  <si>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</si>
  <si>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</si>
  <si>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</si>
  <si>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</si>
  <si>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</si>
  <si>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</si>
  <si>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</si>
  <si>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</si>
  <si>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</si>
  <si>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</si>
  <si>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</si>
  <si>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</si>
  <si>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</si>
  <si>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</si>
  <si>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</si>
  <si>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</si>
  <si>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</si>
  <si>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</si>
  <si>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</si>
  <si>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</si>
  <si>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</si>
  <si>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</si>
  <si>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</si>
  <si>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</si>
  <si>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</si>
  <si>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</si>
  <si>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</si>
  <si>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</si>
  <si>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</si>
  <si>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</si>
  <si>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</si>
  <si>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</si>
  <si>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</si>
  <si>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</si>
  <si>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</si>
  <si>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</si>
  <si>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</si>
  <si>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</si>
  <si>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</si>
  <si>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</si>
  <si>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</si>
  <si>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</si>
  <si>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</si>
  <si>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</si>
  <si>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</si>
  <si>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</si>
  <si>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</si>
  <si>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</si>
  <si>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</si>
  <si>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</si>
  <si>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</si>
  <si>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</si>
  <si>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</si>
  <si>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</si>
  <si>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</si>
  <si>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</si>
  <si>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</si>
  <si>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</si>
  <si>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</si>
  <si>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</si>
  <si>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</si>
  <si>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</si>
  <si>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</si>
  <si>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</si>
  <si>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</si>
  <si>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</si>
  <si>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</si>
  <si>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</si>
  <si>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</si>
  <si>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</si>
  <si>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</si>
  <si>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</si>
  <si>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</si>
  <si>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</si>
  <si>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</si>
  <si>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</si>
  <si>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</si>
  <si>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</si>
  <si>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</si>
  <si>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</si>
  <si>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</si>
  <si>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</si>
  <si>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</si>
  <si>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</si>
  <si>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</si>
  <si>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</si>
  <si>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</si>
  <si>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</si>
  <si>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</si>
  <si>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</si>
  <si>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</si>
  <si>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</si>
  <si>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</si>
  <si>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</si>
  <si>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</si>
  <si>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</si>
  <si>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</si>
  <si>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</si>
  <si>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</si>
  <si>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</si>
  <si>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</si>
  <si>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</si>
  <si>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</si>
  <si>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</si>
  <si>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</si>
  <si>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</si>
  <si>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</si>
  <si>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</si>
  <si>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</si>
  <si>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</si>
  <si>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</si>
  <si>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</si>
  <si>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</si>
  <si>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</si>
  <si>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</si>
  <si>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</si>
  <si>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</si>
  <si>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</si>
  <si>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</si>
  <si>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</si>
  <si>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</si>
  <si>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</si>
  <si>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</si>
  <si>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</si>
  <si>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</si>
  <si>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</si>
  <si>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</si>
  <si>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</si>
  <si>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</si>
  <si>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</si>
  <si>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</si>
  <si>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</si>
  <si>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</si>
  <si>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</si>
  <si>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</si>
  <si>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</si>
  <si>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</si>
  <si>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</si>
  <si>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</si>
  <si>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</si>
  <si>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</si>
  <si>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</si>
  <si>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</si>
  <si>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</si>
  <si>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</si>
  <si>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</si>
  <si>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</si>
  <si>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</si>
  <si>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</si>
  <si>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</si>
  <si>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</si>
  <si>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</si>
  <si>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</si>
  <si>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</si>
  <si>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</si>
  <si>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</si>
  <si>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</si>
  <si>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</si>
  <si>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</si>
  <si>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</si>
  <si>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</si>
  <si>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</si>
  <si>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</si>
  <si>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</si>
  <si>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</si>
  <si>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</si>
  <si>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</si>
  <si>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</si>
  <si>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</si>
  <si>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</si>
  <si>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</si>
  <si>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</si>
  <si>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</si>
  <si>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</si>
  <si>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</si>
  <si>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</si>
  <si>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</si>
  <si>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</si>
  <si>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</si>
  <si>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</si>
  <si>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</si>
  <si>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</si>
  <si>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</si>
  <si>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</si>
  <si>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</si>
  <si>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</si>
  <si>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</si>
  <si>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</si>
  <si>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</si>
  <si>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</si>
  <si>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</si>
  <si>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</si>
  <si>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</si>
  <si>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</si>
  <si>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</si>
  <si>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</si>
  <si>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</si>
  <si>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</si>
  <si>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</si>
  <si>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</si>
  <si>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</si>
  <si>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</si>
  <si>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</si>
  <si>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</si>
  <si>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</si>
  <si>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</si>
  <si>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</si>
  <si>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</si>
  <si>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</si>
  <si>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</si>
  <si>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</si>
  <si>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</si>
  <si>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</si>
  <si>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</si>
  <si>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</si>
  <si>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</si>
  <si>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</si>
  <si>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</si>
  <si>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</si>
  <si>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</si>
  <si>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</si>
  <si>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</si>
  <si>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</si>
  <si>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</si>
  <si>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</si>
  <si>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</si>
  <si>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</si>
  <si>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</si>
  <si>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</si>
  <si>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</si>
  <si>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</si>
  <si>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</si>
  <si>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</si>
  <si>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</si>
  <si>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</si>
  <si>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</si>
  <si>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</si>
  <si>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</si>
  <si>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</si>
  <si>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</si>
  <si>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</si>
  <si>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</si>
  <si>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</si>
  <si>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</si>
  <si>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</si>
  <si>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</si>
  <si>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</si>
  <si>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</si>
  <si>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</si>
  <si>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</si>
  <si>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</si>
  <si>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</si>
  <si>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</si>
  <si>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</si>
  <si>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</si>
  <si>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</si>
  <si>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</si>
  <si>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</si>
  <si>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</si>
  <si>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</si>
  <si>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</si>
  <si>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</si>
  <si>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</si>
  <si>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</si>
  <si>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</si>
  <si>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</si>
  <si>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</si>
  <si>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</si>
  <si>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</si>
  <si>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</si>
  <si>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</si>
  <si>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</si>
  <si>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</si>
  <si>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</si>
  <si>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</si>
  <si>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</si>
  <si>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</si>
  <si>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</si>
  <si>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</si>
  <si>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Column Labels</t>
  </si>
  <si>
    <t>Grand Total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</si>
  <si>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</si>
  <si>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</si>
  <si>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</si>
  <si>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</si>
  <si>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</si>
  <si>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</si>
  <si>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</si>
  <si>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</si>
  <si>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</si>
  <si>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Row Labels</t>
  </si>
  <si>
    <t>(All)</t>
  </si>
  <si>
    <t>Count of currency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</si>
  <si>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</si>
  <si>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</si>
  <si>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</si>
  <si>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</si>
  <si>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</si>
  <si>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</si>
  <si>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</si>
  <si>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</si>
  <si>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</si>
  <si>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</si>
  <si>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</si>
  <si>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</si>
  <si>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</si>
  <si>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</si>
  <si>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</si>
  <si>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</si>
  <si>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</si>
  <si>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</si>
  <si>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</si>
  <si>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</si>
  <si>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</si>
  <si>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</si>
  <si>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</si>
  <si>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</si>
  <si>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</si>
  <si>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</si>
  <si>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</si>
  <si>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</si>
  <si>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</si>
  <si>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</si>
  <si>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</si>
  <si>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</si>
  <si>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</si>
  <si>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</si>
  <si>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</si>
  <si>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</si>
  <si>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</si>
  <si>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</si>
  <si>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</si>
  <si>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</si>
  <si>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</si>
  <si>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Data Created Conversion</t>
  </si>
  <si>
    <t>Data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</si>
  <si>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</si>
  <si>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</si>
  <si>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</si>
  <si>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</si>
  <si>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</si>
  <si>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</si>
  <si>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</si>
  <si>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</si>
  <si>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</si>
  <si>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</si>
  <si>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</si>
  <si>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</si>
  <si>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</si>
  <si>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Count of state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</si>
</sst>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1" fillId="0" borderId="0" xfId="0" applyFont="1"/>
    <xf numFmtId="10" fontId="0" fillId="0" borderId="0" xfId="0" applyNumberFormat="1"/>
    <xf numFmtId="0" fontId="0" fillId="0" borderId="0" xfId="0" pivotButton="1"/>
    <xf numFmtId="1" fontId="0" fillId="0" borderId="0" xfId="0" applyNumberFormat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5">
    <dxf>
      <font>
        <color theme="8" tint="-0.24994659260841701"/>
      </font>
      <fill>
        <patternFill>
          <bgColor rgb="FFFFFF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11" Type="http://schemas.openxmlformats.org/officeDocument/2006/relationships/calcChain" Target="calcChain.xml"/><Relationship Id="rId5" Type="http://schemas.openxmlformats.org/officeDocument/2006/relationships/pivotCacheDefinition" Target="pivotCache/pivotCacheDefinition1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[StarterBook-Excel Homework Challege-Bates.xlsx]Pivot Table Category!PivotTable3</c:name>
    <c:fmtId val="22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Category'!$B$3:$B$4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'Pivot Table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Category'!$B$5:$B$14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90F-42BB-A36E-AB22E39F6DF6}"/>
            </c:ext>
          </c:extLst>
        </c:ser>
        <c:ser>
          <c:idx val="1"/>
          <c:order val="1"/>
          <c:tx>
            <c:strRef>
              <c:f>'Pivot Table Category'!$C$3:$C$4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'Pivot Table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Category'!$C$5:$C$14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90F-42BB-A36E-AB22E39F6DF6}"/>
            </c:ext>
          </c:extLst>
        </c:ser>
        <c:ser>
          <c:idx val="2"/>
          <c:order val="2"/>
          <c:tx>
            <c:strRef>
              <c:f>'Pivot Table Category'!$D$3:$D$4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Category'!$D$5:$D$14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90F-42BB-A36E-AB22E39F6DF6}"/>
            </c:ext>
          </c:extLst>
        </c:ser>
        <c:ser>
          <c:idx val="3"/>
          <c:order val="3"/>
          <c:tx>
            <c:strRef>
              <c:f>'Pivot Table Category'!$E$3:$E$4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Table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Category'!$E$5:$E$14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90F-42BB-A36E-AB22E39F6D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12688656"/>
        <c:axId val="809980080"/>
      </c:barChart>
      <c:catAx>
        <c:axId val="8126886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9980080"/>
        <c:crosses val="autoZero"/>
        <c:auto val="1"/>
        <c:lblAlgn val="ctr"/>
        <c:lblOffset val="100"/>
        <c:noMultiLvlLbl val="0"/>
      </c:catAx>
      <c:valAx>
        <c:axId val="809980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26886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[StarterBook-Excel Homework Challege-Bates.xlsx]Pivot Table Sub Category!PivotTable5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Sub Category'!$B$3:$B$4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 Sub Category'!$A$5:$A$46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Sub Category'!$B$5:$B$46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53A-405F-AB3F-09A0E21B0B39}"/>
            </c:ext>
          </c:extLst>
        </c:ser>
        <c:ser>
          <c:idx val="1"/>
          <c:order val="1"/>
          <c:tx>
            <c:strRef>
              <c:f>'Pivot Table Sub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 Sub Category'!$A$5:$A$46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Sub Category'!$C$5:$C$46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21</c:v>
                </c:pt>
                <c:pt idx="14">
                  <c:v>59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53A-405F-AB3F-09A0E21B0B39}"/>
            </c:ext>
          </c:extLst>
        </c:ser>
        <c:ser>
          <c:idx val="2"/>
          <c:order val="2"/>
          <c:tx>
            <c:strRef>
              <c:f>'Pivot Table Sub Category'!$D$3:$D$4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 Sub Category'!$A$5:$A$46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Sub Category'!$D$5:$D$46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53A-405F-AB3F-09A0E21B0B39}"/>
            </c:ext>
          </c:extLst>
        </c:ser>
        <c:ser>
          <c:idx val="3"/>
          <c:order val="3"/>
          <c:tx>
            <c:strRef>
              <c:f>'Pivot Table Sub Category'!$E$3:$E$4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 Sub Category'!$A$5:$A$46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Sub Category'!$E$5:$E$46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4">
                  <c:v>1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259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53A-405F-AB3F-09A0E21B0B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12686656"/>
        <c:axId val="677818960"/>
      </c:barChart>
      <c:catAx>
        <c:axId val="8126866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7818960"/>
        <c:crosses val="autoZero"/>
        <c:auto val="1"/>
        <c:lblAlgn val="ctr"/>
        <c:lblOffset val="100"/>
        <c:noMultiLvlLbl val="0"/>
      </c:catAx>
      <c:valAx>
        <c:axId val="677818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26866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[StarterBook-Excel Homework Challege-Bates.xlsx]Pivot Chart Line!PivotTable8</c:name>
    <c:fmtId val="1"/>
  </c:pivotSource>
  <c:chart>
    <c:autoTitleDeleted val="0"/>
    <c:pivotFmts>
      <c:pivotFmt>
        <c:idx val="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Chart Line'!$B$4:$B$5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'Pivot Chart Line'!$A$6:$A$18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Chart Line'!$B$6:$B$18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6C3-4917-9113-53C78F0BCD97}"/>
            </c:ext>
          </c:extLst>
        </c:ser>
        <c:ser>
          <c:idx val="1"/>
          <c:order val="1"/>
          <c:tx>
            <c:strRef>
              <c:f>'Pivot Chart Line'!$C$4:$C$5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'Pivot Chart Line'!$A$6:$A$18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Chart Line'!$C$6:$C$18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6C3-4917-9113-53C78F0BCD97}"/>
            </c:ext>
          </c:extLst>
        </c:ser>
        <c:ser>
          <c:idx val="2"/>
          <c:order val="2"/>
          <c:tx>
            <c:strRef>
              <c:f>'Pivot Chart Line'!$D$4:$D$5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'Pivot Chart Line'!$A$6:$A$18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Chart Line'!$D$6:$D$18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6C3-4917-9113-53C78F0BCD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35736256"/>
        <c:axId val="763893792"/>
      </c:lineChart>
      <c:catAx>
        <c:axId val="7357362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3893792"/>
        <c:crosses val="autoZero"/>
        <c:auto val="1"/>
        <c:lblAlgn val="ctr"/>
        <c:lblOffset val="100"/>
        <c:noMultiLvlLbl val="0"/>
      </c:catAx>
      <c:valAx>
        <c:axId val="763893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57362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454818</xdr:colOff>
      <xdr:row>1</xdr:row>
      <xdr:rowOff>28575</xdr:rowOff>
    </xdr:from>
    <xdr:to>
      <xdr:col>13</xdr:col>
      <xdr:colOff>607218</xdr:colOff>
      <xdr:row>22</xdr:row>
      <xdr:rowOff>128587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7CFA887-CFCF-4865-A5BA-6BB4DFBCEDD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64292</xdr:colOff>
      <xdr:row>3</xdr:row>
      <xdr:rowOff>80964</xdr:rowOff>
    </xdr:from>
    <xdr:to>
      <xdr:col>19</xdr:col>
      <xdr:colOff>242887</xdr:colOff>
      <xdr:row>30</xdr:row>
      <xdr:rowOff>147639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FF5AECE-CC25-41E6-BD80-E47FBFB8B33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638174</xdr:colOff>
      <xdr:row>5</xdr:row>
      <xdr:rowOff>111918</xdr:rowOff>
    </xdr:from>
    <xdr:to>
      <xdr:col>18</xdr:col>
      <xdr:colOff>357186</xdr:colOff>
      <xdr:row>23</xdr:row>
      <xdr:rowOff>95249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63504E1-EFA1-4A1C-8938-B10898A409E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rian bates" refreshedDate="44140.956662615739" createdVersion="6" refreshedVersion="6" minRefreshableVersion="3" recordCount="4114" xr:uid="{318FACA9-E0FC-4121-8011-D89A10660909}">
  <cacheSource type="worksheet">
    <worksheetSource ref="A1:R4115" sheet="Excel Homework Challenege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 count="502">
        <n v="182"/>
        <n v="79"/>
        <n v="35"/>
        <n v="150"/>
        <n v="284"/>
        <n v="47"/>
        <n v="58"/>
        <n v="57"/>
        <n v="12"/>
        <n v="20"/>
        <n v="19"/>
        <n v="75"/>
        <n v="827"/>
        <n v="51"/>
        <n v="41"/>
        <n v="98"/>
        <n v="70"/>
        <n v="36"/>
        <n v="342"/>
        <n v="22"/>
        <n v="25"/>
        <n v="101"/>
        <n v="8"/>
        <n v="23"/>
        <n v="574"/>
        <n v="14"/>
        <n v="71"/>
        <n v="117"/>
        <n v="53"/>
        <n v="1"/>
        <n v="89"/>
        <n v="64"/>
        <n v="68"/>
        <n v="28"/>
        <n v="44"/>
        <n v="253"/>
        <n v="66"/>
        <n v="217"/>
        <n v="16"/>
        <n v="169"/>
        <n v="263"/>
        <n v="15"/>
        <n v="61"/>
        <n v="45"/>
        <n v="38"/>
        <n v="87"/>
        <n v="119"/>
        <n v="52"/>
        <n v="86"/>
        <n v="174"/>
        <n v="69"/>
        <n v="33"/>
        <n v="108"/>
        <n v="48"/>
        <n v="24"/>
        <n v="26"/>
        <n v="178"/>
        <n v="17"/>
        <n v="32"/>
        <n v="18"/>
        <n v="29"/>
        <n v="100"/>
        <n v="13"/>
        <n v="7"/>
        <n v="21"/>
        <n v="60"/>
        <n v="56"/>
        <n v="46"/>
        <n v="43"/>
        <n v="34"/>
        <n v="39"/>
        <n v="65"/>
        <n v="49"/>
        <n v="10"/>
        <n v="27"/>
        <n v="81"/>
        <n v="78"/>
        <n v="37"/>
        <n v="0"/>
        <n v="6"/>
        <n v="4"/>
        <n v="5"/>
        <n v="9"/>
        <n v="3"/>
        <n v="2"/>
        <n v="67"/>
        <n v="1293"/>
        <n v="84"/>
        <n v="76"/>
        <n v="137"/>
        <n v="376"/>
        <n v="202"/>
        <n v="328"/>
        <n v="96"/>
        <n v="223"/>
        <n v="62"/>
        <n v="146"/>
        <n v="235"/>
        <n v="437"/>
        <n v="77"/>
        <n v="314"/>
        <n v="188"/>
        <n v="275"/>
        <n v="560"/>
        <n v="688"/>
        <n v="942"/>
        <n v="88"/>
        <n v="220"/>
        <n v="145"/>
        <n v="963"/>
        <n v="91"/>
        <n v="165"/>
        <n v="111"/>
        <n v="1596"/>
        <n v="287"/>
        <n v="118"/>
        <n v="113"/>
        <n v="332"/>
        <n v="951"/>
        <n v="415"/>
        <n v="305"/>
        <n v="2139"/>
        <n v="179"/>
        <n v="760"/>
        <n v="563"/>
        <n v="135"/>
        <n v="290"/>
        <n v="447"/>
        <n v="232"/>
        <n v="168"/>
        <n v="128"/>
        <n v="493"/>
        <n v="131"/>
        <n v="50"/>
        <n v="665"/>
        <n v="129"/>
        <n v="142"/>
        <n v="2436"/>
        <n v="244"/>
        <n v="298"/>
        <n v="251"/>
        <n v="82"/>
        <n v="74"/>
        <n v="189"/>
        <n v="80"/>
        <n v="576"/>
        <n v="238"/>
        <n v="222"/>
        <n v="120"/>
        <n v="126"/>
        <n v="158"/>
        <n v="316"/>
        <n v="337"/>
        <n v="186"/>
        <n v="736"/>
        <n v="1151"/>
        <n v="498"/>
        <n v="167"/>
        <n v="340"/>
        <n v="438"/>
        <n v="555"/>
        <n v="266"/>
        <n v="31"/>
        <n v="236"/>
        <n v="299"/>
        <n v="55"/>
        <n v="325"/>
        <n v="524"/>
        <n v="285"/>
        <n v="379"/>
        <n v="221"/>
        <n v="964"/>
        <n v="286"/>
        <n v="613"/>
        <n v="97"/>
        <n v="303"/>
        <n v="267"/>
        <n v="302"/>
        <n v="354"/>
        <n v="134"/>
        <n v="159"/>
        <n v="1062"/>
        <n v="133"/>
        <n v="83"/>
        <n v="149"/>
        <n v="383"/>
        <n v="237"/>
        <n v="562"/>
        <n v="1510"/>
        <n v="193"/>
        <n v="206"/>
        <n v="351"/>
        <n v="184"/>
        <n v="196"/>
        <n v="229"/>
        <n v="95"/>
        <n v="73"/>
        <n v="271"/>
        <n v="241"/>
        <n v="171"/>
        <n v="208"/>
        <n v="104"/>
        <n v="11"/>
        <n v="170"/>
        <n v="124"/>
        <n v="140"/>
        <n v="147"/>
        <n v="125"/>
        <n v="130"/>
        <n v="30"/>
        <n v="173"/>
        <n v="59"/>
        <n v="121"/>
        <n v="315"/>
        <n v="2174"/>
        <n v="152"/>
        <n v="1021"/>
        <n v="105"/>
        <n v="1107"/>
        <n v="1013"/>
        <n v="274"/>
        <n v="99"/>
        <n v="276"/>
        <n v="310"/>
        <n v="215"/>
        <n v="94"/>
        <n v="336"/>
        <n v="201"/>
        <n v="296"/>
        <n v="114"/>
        <n v="890"/>
        <n v="456"/>
        <n v="369"/>
        <n v="338"/>
        <n v="153"/>
        <n v="143"/>
        <n v="265"/>
        <n v="139"/>
        <n v="110"/>
        <n v="156"/>
        <n v="90"/>
        <n v="54"/>
        <n v="205"/>
        <n v="154"/>
        <n v="40"/>
        <n v="190"/>
        <n v="127"/>
        <n v="177"/>
        <n v="115"/>
        <n v="499"/>
        <n v="72"/>
        <n v="93"/>
        <n v="123"/>
        <n v="161"/>
        <n v="775"/>
        <n v="355"/>
        <n v="400"/>
        <n v="478"/>
        <n v="1071"/>
        <n v="122"/>
        <n v="255"/>
        <n v="141"/>
        <n v="166"/>
        <n v="211"/>
        <n v="292"/>
        <n v="148"/>
        <n v="975"/>
        <n v="312"/>
        <n v="85"/>
        <n v="375"/>
        <n v="273"/>
        <n v="714"/>
        <n v="512"/>
        <n v="103"/>
        <n v="549"/>
        <n v="183"/>
        <n v="138"/>
        <n v="191"/>
        <n v="508"/>
        <n v="711"/>
        <n v="109"/>
        <n v="361"/>
        <n v="176"/>
        <n v="670"/>
        <n v="467"/>
        <n v="389"/>
        <n v="413"/>
        <n v="63"/>
        <n v="42"/>
        <n v="356"/>
        <n v="248"/>
        <n v="224"/>
        <n v="323"/>
        <n v="172"/>
        <n v="227"/>
        <n v="264"/>
        <n v="144"/>
        <n v="92"/>
        <n v="406"/>
        <n v="151"/>
        <n v="112"/>
        <n v="240"/>
        <n v="234"/>
        <n v="2602"/>
        <n v="600"/>
        <n v="293"/>
        <n v="321"/>
        <n v="343"/>
        <n v="441"/>
        <n v="916"/>
        <n v="20242"/>
        <n v="635"/>
        <n v="885"/>
        <n v="329"/>
        <n v="269"/>
        <n v="345"/>
        <n v="405"/>
        <n v="335"/>
        <n v="116"/>
        <n v="615"/>
        <n v="452"/>
        <n v="280"/>
        <n v="160"/>
        <n v="874"/>
        <n v="294"/>
        <n v="740"/>
        <n v="455"/>
        <n v="136"/>
        <n v="157"/>
        <n v="107"/>
        <n v="884"/>
        <n v="181"/>
        <n v="102"/>
        <n v="185"/>
        <n v="226"/>
        <n v="209"/>
        <n v="246"/>
        <n v="4883"/>
        <n v="2478"/>
        <n v="1789"/>
        <n v="680"/>
        <n v="4245"/>
        <n v="943"/>
        <n v="1876"/>
        <n v="834"/>
        <n v="682"/>
        <n v="365"/>
        <n v="660"/>
        <n v="1356"/>
        <n v="424"/>
        <n v="1633"/>
        <n v="306"/>
        <n v="1281"/>
        <n v="1513"/>
        <n v="510"/>
        <n v="1887"/>
        <n v="701"/>
        <n v="3863"/>
        <n v="2051"/>
        <n v="402"/>
        <n v="473"/>
        <n v="821"/>
        <n v="388"/>
        <n v="813"/>
        <n v="1945"/>
        <n v="1637"/>
        <n v="1375"/>
        <n v="398"/>
        <n v="1737"/>
        <n v="971"/>
        <n v="4562"/>
        <n v="26457"/>
        <n v="162"/>
        <n v="479"/>
        <n v="426"/>
        <n v="450"/>
        <n v="1780"/>
        <n v="353"/>
        <n v="729"/>
        <n v="454"/>
        <n v="539"/>
        <n v="625"/>
        <n v="531"/>
        <n v="644"/>
        <n v="848"/>
        <n v="429"/>
        <n v="204"/>
        <n v="180"/>
        <n v="443"/>
        <n v="1373"/>
        <n v="742"/>
        <n v="242"/>
        <n v="541"/>
        <n v="621"/>
        <n v="554"/>
        <n v="666"/>
        <n v="410"/>
        <n v="1364"/>
        <n v="203"/>
        <n v="5812"/>
        <n v="1556"/>
        <n v="1530"/>
        <n v="278"/>
        <n v="350"/>
        <n v="470"/>
        <n v="8200"/>
        <n v="8359"/>
        <n v="607"/>
        <n v="534"/>
        <n v="311"/>
        <n v="859"/>
        <n v="279"/>
        <n v="623"/>
        <n v="392"/>
        <n v="3562"/>
        <n v="514"/>
        <n v="537"/>
        <n v="3238"/>
        <n v="897"/>
        <n v="878"/>
        <n v="4330"/>
        <n v="651"/>
        <n v="721"/>
        <n v="218"/>
        <n v="1204"/>
        <n v="301"/>
        <n v="1113"/>
        <n v="988"/>
        <n v="391"/>
        <n v="983"/>
        <n v="163"/>
        <n v="2525"/>
        <n v="2035"/>
        <n v="1980"/>
        <n v="380"/>
        <n v="571"/>
        <n v="480"/>
        <n v="249"/>
        <n v="197"/>
        <n v="210"/>
        <n v="445"/>
        <n v="194"/>
        <n v="404"/>
        <n v="902"/>
        <n v="1670"/>
        <n v="1328"/>
        <n v="944"/>
        <n v="207"/>
        <n v="106"/>
        <n v="288"/>
        <n v="614"/>
        <n v="1224"/>
        <n v="200"/>
        <n v="3355"/>
        <n v="283"/>
        <n v="352"/>
        <n v="2165"/>
        <n v="1104"/>
        <n v="403"/>
        <n v="372"/>
        <n v="282"/>
        <n v="259"/>
        <n v="132"/>
        <n v="489"/>
        <n v="1762"/>
        <n v="385"/>
        <n v="304"/>
        <n v="676"/>
        <n v="577"/>
        <n v="3663"/>
        <n v="1251"/>
        <n v="465"/>
        <n v="3468"/>
        <n v="199"/>
        <n v="1501"/>
        <n v="535"/>
        <n v="394"/>
        <n v="1049"/>
        <n v="308"/>
        <n v="1088"/>
        <n v="1420"/>
        <n v="551"/>
        <n v="187"/>
        <n v="1019"/>
        <n v="707"/>
        <n v="339"/>
        <n v="1095"/>
        <n v="364"/>
        <n v="433"/>
        <n v="175"/>
        <n v="277"/>
        <n v="557"/>
        <n v="320"/>
        <n v="348"/>
        <n v="1260"/>
        <n v="307"/>
        <n v="213"/>
        <n v="930"/>
        <n v="322"/>
        <n v="216"/>
        <n v="270"/>
        <n v="558"/>
      </sharedItems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MixedTypes="1" containsNumber="1" minValue="4.4241914790072115E-5" maxValue="2500000"/>
    </cacheField>
    <cacheField name="Average Donation" numFmtId="0">
      <sharedItems containsSemiMixedTypes="0" containsString="0" containsNumber="1" minValue="9.9999999999999995E-7" maxValue="50000000" count="3337">
        <n v="10066.5"/>
        <n v="1.7238823529411764"/>
        <n v="5.1094890510948905E-2"/>
        <n v="20.78"/>
        <n v="5.4116280000000003"/>
        <n v="9.9772727272727277E-2"/>
        <n v="2.1302825706426605"/>
        <n v="1.1387499999999999"/>
        <n v="0.38905777777777778"/>
        <n v="0.17999714285714286"/>
        <n v="6.03"/>
        <n v="2.0083333333333333"/>
        <n v="9.9176000000000002"/>
        <n v="0.18663333333333335"/>
        <n v="1.7302857142857142"/>
        <n v="0.35533333333333333"/>
        <n v="6.0145"/>
        <n v="0.12583333333333332"/>
        <n v="21.264220000000002"/>
        <n v="4.1166666666666664E-2"/>
        <n v="2.3576470588235292"/>
        <n v="10.095000000000001"/>
        <n v="2.2162162162162161E-2"/>
        <n v="6.7714285714285714"/>
        <n v="19.041345"/>
        <n v="2.2857142857142857E-2"/>
        <n v="3.2333333333333334"/>
        <n v="17.876000000000001"/>
        <n v="0.60209999999999997"/>
        <n v="0.30833333333333335"/>
        <n v="1.3506633333333333"/>
        <n v="3.2499999999999999E-3"/>
        <n v="2193.8461538461538"/>
        <n v="0.1884007029876977"/>
        <n v="0.64609523809523806"/>
        <n v="0.64038461538461533"/>
        <n v="8.5289999999999999"/>
        <n v="6.7261666666666668"/>
        <n v="0.12504545454545454"/>
        <n v="13.098000000000001"/>
        <n v="8.1079999999999999E-2"/>
        <n v="1"/>
        <n v="9.93"/>
        <n v="2.2047142857142856"/>
        <n v="0.2"/>
        <n v="3"/>
        <n v="1.75"/>
        <n v="0.64054166666666668"/>
        <n v="0.43180000000000002"/>
        <n v="6"/>
        <n v="0.05"/>
        <n v="23.47"/>
        <n v="1.0564545454545455"/>
        <n v="0.32890000000000003"/>
        <n v="3.3666666666666667"/>
        <n v="1.109"/>
        <n v="0.99779069767441864"/>
        <n v="1.910625"/>
        <n v="0.68606666666666671"/>
        <n v="2.0025140000000001"/>
        <n v="0.2324165"/>
        <n v="1.6477777777777778"/>
        <n v="0.9284"/>
        <n v="0.75678999999999996"/>
        <n v="1.04"/>
        <n v="6.2725"/>
        <n v="0.33885714285714286"/>
        <n v="1.1625000000000001"/>
        <n v="0.38150000000000001"/>
        <n v="18.490383333333334"/>
        <n v="6.3600000000000004E-2"/>
        <n v="4.4619999999999997"/>
        <n v="1.325"/>
        <n v="0.40909090909090912"/>
        <n v="0.62739999999999996"/>
        <n v="8.08"/>
        <n v="0.13142857142857142"/>
        <n v="5.2333333333333334"/>
        <n v="3.3774999999999999"/>
        <n v="33.020000000000003"/>
        <n v="9.9"/>
        <n v="0.12375"/>
        <n v="5.3339999999999996"/>
        <n v="5.1249999999999997E-2"/>
        <n v="2.5"/>
        <n v="3.012"/>
        <n v="5.3233333333333333"/>
        <n v="0.43583333333333335"/>
        <n v="1.44"/>
        <n v="1.9725714285714286"/>
        <n v="8.3666666666666667E-2"/>
        <n v="7.2"/>
        <n v="1.7533333333333334"/>
        <n v="0.22120000000000001"/>
        <n v="0.26"/>
        <n v="1.84"/>
        <n v="4.9142857142857146"/>
        <n v="0.28333333333333333"/>
        <n v="8.5"/>
        <n v="0.49696562499999997"/>
        <n v="3.3333333333333335"/>
        <n v="0.7"/>
        <n v="2.19"/>
        <n v="0.22783333333333333"/>
        <n v="0.46153846153846156"/>
        <n v="4.726"/>
        <n v="2.2840909090909092"/>
        <n v="1.5369999999999999"/>
        <n v="0.49333333333333335"/>
        <n v="1.4633333333333334"/>
        <n v="1.7"/>
        <n v="4.1615384615384619"/>
        <n v="1.4857142857142858"/>
        <n v="1.41"/>
        <n v="0.62"/>
        <n v="0.21066666666666667"/>
        <n v="8.84"/>
        <n v="1.2920628571428572"/>
        <n v="1.2559066666666667"/>
        <n v="0.67962"/>
        <n v="3.0769230769230769E-3"/>
        <n v="1.4285714285714285E-5"/>
        <n v="50000000"/>
        <n v="1.5099999999999999E-6"/>
        <n v="2000"/>
        <n v="1.7500000000000002E-2"/>
        <n v="2.774"/>
        <n v="7.6E-3"/>
        <n v="0.233375"/>
        <n v="10000"/>
        <n v="300"/>
        <n v="600"/>
        <n v="6.3791666666666664"/>
        <n v="35882"/>
        <n v="2500"/>
        <n v="8.0600000000000005E-2"/>
        <n v="1500"/>
        <n v="27500"/>
        <n v="8.5672727272727275E-2"/>
        <n v="3.3333333333333335E-3"/>
        <n v="100000"/>
        <n v="6.4650000000000003E-3"/>
        <n v="8.3333333333333339E-4"/>
        <n v="2750"/>
        <n v="0.37636363636363634"/>
        <n v="4.5066666666666665E-2"/>
        <n v="2.5555555555555557E-2"/>
        <n v="3500"/>
        <n v="5.7142857142857143E-3"/>
        <n v="1.8400000000000001E-3"/>
        <n v="3.0112000000000001"/>
        <n v="1.0769230769230769E-3"/>
        <n v="1.2E-4"/>
        <n v="9.4473684210526318E-4"/>
        <n v="8.0000000000000004E-4"/>
        <n v="675040.5"/>
        <n v="1.3222222222222222E-3"/>
        <n v="2.2857142857142857E-4"/>
        <n v="250005"/>
        <n v="1E-3"/>
        <n v="8.6999999999999994E-3"/>
        <n v="1000000"/>
        <n v="3.2000000000000003E-4"/>
        <n v="8500"/>
        <n v="0.17647058823529413"/>
        <n v="2.2000000000000001E-3"/>
        <n v="2.9545454545454545E-3"/>
        <n v="7.0000000000000007E-2"/>
        <n v="0.13"/>
        <n v="25000.5"/>
        <n v="47500"/>
        <n v="555"/>
        <n v="3000"/>
        <n v="0.21616666666666667"/>
        <n v="750"/>
        <n v="0.12"/>
        <n v="250000"/>
        <n v="4.0000000000000002E-4"/>
        <n v="0.40100000000000002"/>
        <n v="0.60166666666666668"/>
        <n v="500"/>
        <n v="4.4820000000000002"/>
        <n v="4.0800000000000003E-3"/>
        <n v="1.4666666666666666"/>
        <n v="0.16"/>
        <n v="0.23"/>
        <n v="1E-4"/>
        <n v="2.0833333333333332E-2"/>
        <n v="500008.5"/>
        <n v="3.0000000000000001E-3"/>
        <n v="7.3249999999999997E-4"/>
        <n v="7.4857142857142858E-2"/>
        <n v="0.1116"/>
        <n v="5000"/>
        <n v="0.15715499999999999"/>
        <n v="6.3333333333333339E-2"/>
        <n v="0.12433333333333334"/>
        <n v="60.866"/>
        <n v="4.3333333333333331E-3"/>
        <n v="6350"/>
        <n v="0.16771653543307086"/>
        <n v="25000"/>
        <n v="12500"/>
        <n v="0.1212"/>
        <n v="0.18583333333333332"/>
        <n v="2.0000000000000001E-4"/>
        <n v="3.1746031746031746E-3"/>
        <n v="2.0000000000000002E-5"/>
        <n v="6.3293681818181824"/>
        <n v="0.23885999999999999"/>
        <n v="1.7629999999999999"/>
        <n v="7.1999999999999998E-3"/>
        <n v="2.5999999999999999E-3"/>
        <n v="750000"/>
        <n v="3000000"/>
        <n v="100"/>
        <n v="1.25"/>
        <n v="14000"/>
        <n v="4000"/>
        <n v="0.02"/>
        <n v="7.3333333333333331E-5"/>
        <n v="175000"/>
        <n v="1.1457142857142857E-3"/>
        <n v="75000"/>
        <n v="3.3333333333333332E-4"/>
        <n v="13000"/>
        <n v="9.6153846153846159E-3"/>
        <n v="16.145120000000002"/>
        <n v="2.7333333333333334"/>
        <n v="0.40521978021978022"/>
        <n v="1.972923076923077"/>
        <n v="0.15926000000000001"/>
        <n v="1.4817142857142858"/>
        <n v="3.0546000000000002"/>
        <n v="1.341"/>
        <n v="17.226600000000001"/>
        <n v="0.1328470588235294"/>
        <n v="3.1675"/>
        <n v="0.14649999999999999"/>
        <n v="2.6365714285714286"/>
        <n v="0.30220000000000002"/>
        <n v="18.711559999999999"/>
        <n v="0.35577749999999997"/>
        <n v="2.2603749999999998"/>
        <n v="2.8734053846153844"/>
        <n v="1.6383428571428571"/>
        <n v="3.2984473333333333"/>
        <n v="0.14186666666666667"/>
        <n v="2.1480000000000001"/>
        <n v="0.3"/>
        <n v="11.808108000000001"/>
        <n v="0.2364"/>
        <n v="1.111"/>
        <n v="0.29099999999999998"/>
        <n v="12.965440000000001"/>
        <n v="0.56548223350253812"/>
        <n v="29.446753999999999"/>
        <n v="3.5099999999999999E-2"/>
        <n v="13.65391304347826"/>
        <n v="0.17743366666666668"/>
        <n v="1.7962633333333333"/>
        <n v="1.248"/>
        <n v="5.4197499999999996"/>
        <n v="0.29520000000000002"/>
        <n v="17.937000000000001"/>
        <n v="0.62452307692307696"/>
        <n v="0.99052259259259257"/>
        <n v="6.8887058823529408"/>
        <n v="8.8430933333333336E-2"/>
        <n v="8.2790909090909093"/>
        <n v="0.45709"/>
        <n v="2.3250255555555555"/>
        <n v="0.80088775000000001"/>
        <n v="1.1695"/>
        <n v="3.4403539999999997"/>
        <n v="0.31446000000000002"/>
        <n v="0.32005333333333336"/>
        <n v="1.3335555555555556"/>
        <n v="15.226039999999999"/>
        <n v="0.35146666666666665"/>
        <n v="0.19230769230769232"/>
        <n v="13.310912"/>
        <n v="0.59363100000000002"/>
        <n v="0.80511999999999995"/>
        <n v="6.8627419999999999"/>
        <n v="0.14202579365079365"/>
        <n v="2.543066"/>
        <n v="0.61742200000000003"/>
        <n v="0.77276923076923076"/>
        <n v="0.41239999999999999"/>
        <n v="2.6253333333333333"/>
        <n v="2.875"/>
        <n v="0.39053333333333334"/>
        <n v="24.49"/>
        <n v="0.57581818181818178"/>
        <n v="1.7841666666666667"/>
        <n v="5.7849444444444439E-2"/>
        <n v="20.820330000000002"/>
        <n v="0.44750000000000001"/>
        <n v="2.225625"/>
        <n v="0.22655882352941176"/>
        <n v="25.312000000000001"/>
        <n v="0.68264000000000002"/>
        <n v="2.0160666666666667"/>
        <n v="0.47220000000000001"/>
        <n v="1.1268"/>
        <n v="4.2632000000000003"/>
        <n v="1.7966"/>
        <n v="0.77080000000000004"/>
        <n v="0.26584000000000002"/>
        <n v="1.5992592592592592"/>
        <n v="6.1409411764705881"/>
        <n v="3.3878919999999999"/>
        <n v="3.6373333333333334E-2"/>
        <n v="19.427700000000002"/>
        <n v="0.14066666666666666"/>
        <n v="3.5640000000000001"/>
        <n v="1.2183428571428572"/>
        <n v="2.8253750000000002"/>
        <n v="0.50090999999999997"/>
        <n v="0.25297500000000001"/>
        <n v="0.87350000000000005"/>
        <n v="3.4364447058823528"/>
        <n v="0.12140200000000001"/>
        <n v="5.5066800000000002"/>
        <n v="0.43233333333333335"/>
        <n v="7.2930000000000001"/>
        <n v="0.10671428571428572"/>
        <n v="15.771862857142857"/>
        <n v="0.55651981818181817"/>
        <n v="1.1399333333333332"/>
        <n v="0.53358208955223885"/>
        <n v="1.1744055172413794"/>
        <n v="4.4636199999999997"/>
        <n v="0.25750000000000001"/>
        <n v="1.200718"/>
        <n v="2.5479573712255772"/>
        <n v="1.73184"/>
        <n v="0.34282352941176469"/>
        <n v="6.3460179999999999"/>
        <n v="6.2267864783910998E-2"/>
        <n v="11.625714285714286"/>
        <n v="0.22005514285714287"/>
        <n v="3.48"/>
        <n v="3.4362666666666666"/>
        <n v="0.50749999999999995"/>
        <n v="0.50268595041322317"/>
        <n v="3.2397458333333331"/>
        <n v="0.34285714285714286"/>
        <n v="0.93574754267977234"/>
        <n v="0.86401120448179269"/>
        <n v="2.2280000000000002"/>
        <n v="2.5666666666666669"/>
        <n v="0.27197394736842107"/>
        <n v="1.3013999999999999"/>
        <n v="0.57280960000000003"/>
        <n v="4.6930769230769229"/>
        <n v="6.8501200000000004"/>
        <n v="2.5066666666666666E-3"/>
        <n v="26.666666666666668"/>
        <n v="1.0451999999999999"/>
        <n v="0.1"/>
        <n v="5.1920000000000002"/>
        <n v="5.6032653061224487"/>
        <n v="0.27941666666666665"/>
        <n v="5.8040000000000003"/>
        <n v="0.37733333333333335"/>
        <n v="6.5456250000000002"/>
        <n v="6.1400000000000003E-2"/>
        <n v="3.4416666666666669"/>
        <n v="22.443443443443442"/>
        <n v="1.324775"/>
        <n v="2.4039999999999999E-2"/>
        <n v="135.52666666666667"/>
        <n v="0.16600000000000001"/>
        <n v="24.688824"/>
        <n v="1.4705882352941176E-2"/>
        <n v="20.122"/>
        <n v="0.93335000000000001"/>
        <n v="2.9850270270270269"/>
        <n v="0.10518"/>
        <n v="2.2988191489361705"/>
        <n v="1.6"/>
        <n v="0.8619566666666667"/>
        <n v="0.75433944069431047"/>
        <n v="2.8481333333333332"/>
        <n v="0.56151249999999997"/>
        <n v="5.1905999999999999"/>
        <n v="5.6660000000000002E-2"/>
        <n v="2.6315"/>
        <n v="7.2164000000000001"/>
        <n v="8.6742857142857149E-2"/>
        <n v="1.0694078014184398"/>
        <n v="0.72535714285714281"/>
        <n v="3.0431300000000001"/>
        <n v="0.114"/>
        <n v="2.5659999999999998"/>
        <n v="30.315000000000001"/>
        <n v="0.1057"/>
        <n v="5.3803999999999998"/>
        <n v="1.4865625"/>
        <n v="7.7300540540540544E-2"/>
        <n v="0.85869285714285715"/>
        <n v="10.526"/>
        <n v="2.1468571428571428"/>
        <n v="0.35870535714285712"/>
        <n v="1.8125000000000001E-3"/>
        <n v="9.1212121212121217E-2"/>
        <n v="2.8666666666666667E-2"/>
        <n v="3.8249999999999998E-3"/>
        <n v="1.0195000000000001E-2"/>
        <n v="2E-3"/>
        <n v="2.66E-3"/>
        <n v="3250"/>
        <n v="0.104"/>
        <n v="4.7999999999999996E-3"/>
        <n v="0.41499999999999998"/>
        <n v="0.19"/>
        <n v="4.1666666666666664E-2"/>
        <n v="55001.5"/>
        <n v="0.26800000000000002"/>
        <n v="225"/>
        <n v="1.1111111111111112E-2"/>
        <n v="200"/>
        <n v="16.727499999999999"/>
        <n v="5.8823529411764701E-4"/>
        <n v="5.0000000000000001E-3"/>
        <n v="30001"/>
        <n v="1.2766666666666667E-2"/>
        <n v="4.7619047619047619E-4"/>
        <n v="2.7336666666666668E-3"/>
        <n v="1.7999999999999999E-2"/>
        <n v="0.19800000000000001"/>
        <n v="2.4E-2"/>
        <n v="3.4666666666666665E-2"/>
        <n v="8.6429512516469041E-4"/>
        <n v="4.4999999999999997E-3"/>
        <n v="9.3846153846153851E-4"/>
        <n v="4.1050000000000003E-2"/>
        <n v="2.5000000000000001E-3"/>
        <n v="6.4102564102564103E-4"/>
        <n v="275"/>
        <n v="50000"/>
        <n v="1.2500000000000001E-2"/>
        <n v="1.8181818181818182E-5"/>
        <n v="0.13663366336633664"/>
        <n v="0.1484375"/>
        <n v="0.43149999999999999"/>
        <n v="3750"/>
        <n v="8.5000000000000006E-3"/>
        <n v="1.3082"/>
        <n v="2.5636363636363634E-3"/>
        <n v="1.0762499999999999"/>
        <n v="3.3333333333333335E-5"/>
        <n v="1000"/>
        <n v="2.4532950000000002"/>
        <n v="0.4884"/>
        <n v="0.51759999999999995"/>
        <n v="4.5749999999999999E-2"/>
        <n v="0.753"/>
        <n v="9.9333333333333339E-3"/>
        <n v="0.10393762500000001"/>
        <n v="1.3173147855411529E-3"/>
        <n v="6000"/>
        <n v="1.7916666666666668E-2"/>
        <n v="5000000"/>
        <n v="15000"/>
        <n v="1.0333333333333334E-3"/>
        <n v="30000.5"/>
        <n v="5.0000000000000001E-4"/>
        <n v="0.66830357142857144"/>
        <n v="2.93358727038152E-2"/>
        <n v="1.0749999999999999E-2"/>
        <n v="2.3E-2"/>
        <n v="5.7000000000000002E-3"/>
        <n v="5.153846153846154E-2"/>
        <n v="2.1224489795918368E-3"/>
        <n v="3.2000000000000002E-3"/>
        <n v="7000"/>
        <n v="1.0714285714285714E-2"/>
        <n v="0.87024999999999997"/>
        <n v="16.434000000000001"/>
        <n v="4.1000000000000002E-2"/>
        <n v="3587.5"/>
        <n v="0.3827177700348432"/>
        <n v="0.42538121823181402"/>
        <n v="1.0464"/>
        <n v="0.68799999999999994"/>
        <n v="2.0099999999999998"/>
        <n v="0.76071"/>
        <n v="3.4285714285714284"/>
        <n v="0.14249999999999999"/>
        <n v="6.7233333333333336"/>
        <n v="0.13300000000000001"/>
        <n v="1.3608695652173912"/>
        <n v="3.0583333333333331"/>
        <n v="1.1747430249632893"/>
        <n v="3.0812499999999998"/>
        <n v="0.20039999999999999"/>
        <n v="7.85"/>
        <n v="0.13666666666666666"/>
        <n v="1.9512499999999999"/>
        <n v="0.73030303030303034"/>
        <n v="7.5605000000000002"/>
        <n v="0.10064400000000001"/>
        <n v="7500.5"/>
        <n v="1.6666666666666668E-3"/>
        <n v="125000.5"/>
        <n v="2.7999999999999998E-4"/>
        <n v="2.7272727272727274E-4"/>
        <n v="27.384"/>
        <n v="1.0399999999999999E-3"/>
        <n v="1.1999999999999999E-3"/>
        <n v="6.7999999999999996E-3"/>
        <n v="1.4E-2"/>
        <n v="0.75619999999999998"/>
        <n v="22500"/>
        <n v="2.7333333333333333E-3"/>
        <n v="5.6640000000000003E-2"/>
        <n v="2.6666666666666668E-2"/>
        <n v="0.17075000000000001"/>
        <n v="375"/>
        <n v="6.6666666666666666E-2"/>
        <n v="5.0000000000000002E-5"/>
        <n v="5.5000000000000003E-4"/>
        <n v="1.3600000000000001E-3"/>
        <n v="9000.5"/>
        <n v="4.0000000000000003E-5"/>
        <n v="2.4500000000000001E-2"/>
        <n v="8.1632653061224493E-4"/>
        <n v="5.6800000000000003E-2"/>
        <n v="1.2470588235294119E-3"/>
        <n v="1250"/>
        <n v="0.1384"/>
        <n v="9.0000900009000093E-4"/>
        <n v="2.3166368515205725E-2"/>
        <n v="40000.5"/>
        <n v="1.25E-4"/>
        <n v="2.8E-3"/>
        <n v="1.4E-3"/>
        <n v="8.3333333333333331E-5"/>
        <n v="1.0000000000000001E-5"/>
        <n v="1.1111111111111111E-3"/>
        <n v="4500"/>
        <n v="6.2222222222222219E-3"/>
        <n v="0.27250000000000002"/>
        <n v="1.0033333333333333E-2"/>
        <n v="1.1111111111111112E-4"/>
        <n v="2.9733333333333334E-2"/>
        <n v="1.2200000000000001E-2"/>
        <n v="1.5333333333333332E-2"/>
        <n v="5.1999999999999998E-2"/>
        <n v="1.704E-2"/>
        <n v="6.0000000000000002E-5"/>
        <n v="0.11333333333333333"/>
        <n v="1.24E-2"/>
        <n v="2.8000000000000001E-2"/>
        <n v="35000"/>
        <n v="8.4288571428571425E-3"/>
        <n v="8.7333333333333332E-2"/>
        <n v="125"/>
        <n v="5.8440000000000003"/>
        <n v="6901.5"/>
        <n v="40000"/>
        <n v="1.2818000000000001"/>
        <n v="257.5"/>
        <n v="1.2E-2"/>
        <n v="1250000.5"/>
        <n v="1.3639999999999999E-2"/>
        <n v="37500"/>
        <n v="0.17380000000000001"/>
        <n v="3.5999999999999999E-3"/>
        <n v="5.7504792066005499E-2"/>
        <n v="6.225E-2"/>
        <n v="1.6000000000000001E-4"/>
        <n v="1.8000000000000001E-4"/>
        <n v="500000.5"/>
        <n v="1.01E-4"/>
        <n v="680.92857142857144"/>
        <n v="7.3024250000000004"/>
        <n v="1.3226"/>
        <n v="3.0011791999999997"/>
        <n v="0.22295999999999999"/>
        <n v="0.527505"/>
        <n v="2.67625"/>
        <n v="22.193999999999999"/>
        <n v="9.9971428571428572E-2"/>
        <n v="0.6744"/>
        <n v="16.754666666666665"/>
        <n v="0.12056"/>
        <n v="35.361499999999999"/>
        <n v="0.42766666666666664"/>
        <n v="0.97924999999999995"/>
        <n v="1.3347500000000001"/>
        <n v="3.7709999999999999"/>
        <n v="2.0118"/>
        <n v="0.10443782885627249"/>
        <n v="0.50966666666666671"/>
        <n v="1.9E-3"/>
        <n v="1.5599999999999999E-2"/>
        <n v="1.7948717948717947E-2"/>
        <n v="4.5199999999999997E-3"/>
        <n v="0.15533333333333332"/>
        <n v="100004"/>
        <n v="2.5049999999999999E-2"/>
        <n v="1.3679999999999999E-2"/>
        <n v="2.8676666666666666"/>
        <n v="0.131745"/>
        <n v="0.13142222222222222"/>
        <n v="0.36046666666666666"/>
        <n v="4.1000000000000003E-3"/>
        <n v="1.4999999999999999E-4"/>
        <n v="1.7819999999999999E-2"/>
        <n v="0.24516666666666667"/>
        <n v="0.12792000000000001"/>
        <n v="2.2159999999999999E-2"/>
        <n v="0.30437931034482757"/>
        <n v="0.34094736842105261"/>
        <n v="1.3333333333333333E-5"/>
        <n v="2.12E-2"/>
        <n v="5.96E-3"/>
        <n v="0.68422857142857141"/>
        <n v="1.7281250000000001E-3"/>
        <n v="7.1000000000000004E-3"/>
        <n v="0.14598"/>
        <n v="5.764875"/>
        <n v="1.234E-2"/>
        <n v="1.2999999999999999E-2"/>
        <n v="2.6120000000000001E-2"/>
        <n v="1.7668999999999999"/>
        <n v="5.8999999999999999E-3"/>
        <n v="4.2399999999999998E-3"/>
        <n v="87500.5"/>
        <n v="1.3251428571428572E-2"/>
        <n v="3.0779999999999998"/>
        <n v="1.0714874000000001"/>
        <n v="3.0999999999999999E-3"/>
        <n v="0.40786666666666666"/>
        <n v="0.20095695652173914"/>
        <n v="5.5800000000000002E-2"/>
        <n v="3.2066666666666667E-2"/>
        <n v="1.7763636363636363E-2"/>
        <n v="0.53670600000000002"/>
        <n v="0.12995588235294117"/>
        <n v="1.5250000000000001E-3"/>
        <n v="28.159166666666668"/>
        <n v="1.0499999999999999E-3"/>
        <n v="4.1030927835051549E-3"/>
        <n v="8.9959999999999998E-2"/>
        <n v="9.2600000000000002E-2"/>
        <n v="2.5999999999999999E-2"/>
        <n v="4.3571428571428573E-2"/>
        <n v="8.9999999999999998E-4"/>
        <n v="1.6166666666666666E-2"/>
        <n v="0.18233333333333332"/>
        <n v="5.27"/>
        <n v="4.0251219512195124"/>
        <n v="0.21876000000000001"/>
        <n v="1.476602"/>
        <n v="2.867142857142857"/>
        <n v="0.12675"/>
        <n v="2.1772"/>
        <n v="2.2621285714285713"/>
        <n v="0.69679999999999997"/>
        <n v="6.6094999999999997"/>
        <n v="0.315"/>
        <n v="1.2800000000000001E-2"/>
        <n v="75.3"/>
        <n v="4.2679999999999998"/>
        <n v="6.3259999999999996"/>
        <n v="0.24138297872340425"/>
        <n v="0.32019999999999998"/>
        <n v="6.333333333333333"/>
        <n v="0.53700000000000003"/>
        <n v="4.4312666666666667"/>
        <n v="0.11923076923076924"/>
        <n v="0.58142857142857141"/>
        <n v="9.3018181818181827"/>
        <n v="0.79520000000000002"/>
        <n v="1.4945945945945946"/>
        <n v="2.3444928021426179"/>
        <n v="0.28642857142857142"/>
        <n v="5.2779999999999996"/>
        <n v="0.45590000000000003"/>
        <n v="0.79995499549954996"/>
        <n v="1.8616666666666666"/>
        <n v="2.56"/>
        <n v="0.20749999999999999"/>
        <n v="1.2738450000000001"/>
        <n v="0.3296"/>
        <n v="0.85"/>
        <n v="10.199999999999999"/>
        <n v="2.0384000000000002"/>
        <n v="1100"/>
        <n v="0.10681818181818181"/>
        <n v="1750"/>
        <n v="1.4285714285714286E-3"/>
        <n v="0.50419999999999998"/>
        <n v="4.4249999999999998E-2"/>
        <n v="0.66239999999999999"/>
        <n v="8750"/>
        <n v="5.7142857142857147E-4"/>
        <n v="1.3157894736842105E-3"/>
        <n v="2.1333333333333333E-2"/>
        <n v="9.3375897845171585E-2"/>
        <n v="0.34"/>
        <n v="0.35980000000000001"/>
        <n v="6.6666666666666664E-4"/>
        <n v="0.8"/>
        <n v="6.933333333333333E-2"/>
        <n v="1.0652300000000001"/>
        <n v="0.875"/>
        <n v="3.1742857142857144"/>
        <n v="0.68333333333333335"/>
        <n v="0.90313999999999994"/>
        <n v="14.28"/>
        <n v="0.27400000000000002"/>
        <n v="1.695875"/>
        <n v="1.86"/>
        <n v="8.4926235294117642"/>
        <n v="0.77900000000000003"/>
        <n v="0.3348146666666667"/>
        <n v="1.1305719999999999"/>
        <n v="3.0636363636363635"/>
        <n v="1.95625"/>
        <n v="0.72392857142857148"/>
        <n v="0.3226"/>
        <n v="1.3403333333333334"/>
        <n v="1.4288571428571428"/>
        <n v="0.45639999999999997"/>
        <n v="1.4869533333333331"/>
        <n v="3.04"/>
        <n v="0.47249999999999998"/>
        <n v="2.3913043478260869"/>
        <n v="0.57272727272727275"/>
        <n v="2.7850000000000001"/>
        <n v="0.52562500000000001"/>
        <n v="1.125"/>
        <n v="0.9224444444444444"/>
        <n v="0.39374999999999999"/>
        <n v="0.69333333333333336"/>
        <n v="0.91100000000000003"/>
        <n v="3.9999000000000002"/>
        <n v="0.84866666666666668"/>
        <n v="4.28"/>
        <n v="2.0146375000000001"/>
        <n v="0.29380857142857142"/>
        <n v="0.36333333333333334"/>
        <n v="1.2428571428571429"/>
        <n v="6.7024999999999997"/>
        <n v="8.7409999999999997"/>
        <n v="0.20449605308317126"/>
        <n v="0.47866666666666668"/>
        <n v="2.6876249999999997"/>
        <n v="7.8462500000000004"/>
        <n v="0.44640000000000002"/>
        <n v="5.6363636363636366E-2"/>
        <n v="4.6366666666666667"/>
        <n v="0.4"/>
        <n v="3.8820000000000001"/>
        <n v="1.9444444444444444"/>
        <n v="10.060706666666666"/>
        <n v="0.40666666666666668"/>
        <n v="1.2010000000000001"/>
        <n v="0.42636363636363639"/>
        <n v="2.5232600000000001"/>
        <n v="0.60899999999999999"/>
        <n v="1.1632"/>
        <n v="2.9154149999999999"/>
        <n v="2.4083320000000001"/>
        <n v="0.50660000000000005"/>
        <n v="0.52159999999999995"/>
        <n v="3.2056"/>
        <n v="1.9413333333333334"/>
        <n v="2.0063366666666669"/>
        <n v="0.26840199999999997"/>
        <n v="9.0909090909090905E-3"/>
        <n v="30"/>
        <n v="15.986666666666666"/>
        <n v="1.55175"/>
        <n v="0.65225"/>
        <n v="1.837"/>
        <n v="8.5714285714285715E-2"/>
        <n v="109.55100000000002"/>
        <n v="5.3956834532374098E-2"/>
        <n v="0.37586206896551722"/>
        <n v="4.8"/>
        <n v="1.4400583333333332"/>
        <n v="3.4891666666666667"/>
        <n v="0.63500000000000001"/>
        <n v="7.2142857142857139E-3"/>
        <n v="3.7777777777777778E-2"/>
        <n v="1.8E-3"/>
        <n v="1.35"/>
        <n v="6.9230769230769233E-3"/>
        <n v="0.29090909090909089"/>
        <n v="0.34314285714285714"/>
        <n v="0.01"/>
        <n v="2.311111111111111E-2"/>
        <n v="7.0454545454545457E-3"/>
        <n v="1.6250000000000001E-2"/>
        <n v="1.0833333333333334E-2"/>
        <n v="5.6249999999999998E-3"/>
        <n v="0.20857142857142857"/>
        <n v="0.25719999999999998"/>
        <n v="0.42861675126903553"/>
        <n v="3.2500000000000001E-2"/>
        <n v="0.1288"/>
        <n v="5.3809523809523807E-2"/>
        <n v="7.9365079365079361E-3"/>
        <n v="8.0533333333333332E-2"/>
        <n v="1.3340000000000001"/>
        <n v="4.0000000000000001E-3"/>
        <n v="0.375"/>
        <n v="0.20499999999999999"/>
        <n v="7.1999999999999995E-2"/>
        <n v="2.3603200000000002"/>
        <n v="8.666666666666667E-2"/>
        <n v="0.30562499999999998"/>
        <n v="3.3333333333333333E-2"/>
        <n v="3.9169999999999998"/>
        <n v="9.75E-3"/>
        <n v="2.3333333333333334E-2"/>
        <n v="0.112"/>
        <n v="1.3846153846153847E-2"/>
        <n v="5.3333333333333332E-3"/>
        <n v="3.0200000000000001E-2"/>
        <n v="3.9199999999999999E-3"/>
        <n v="7500"/>
        <n v="1450"/>
        <n v="0.20799999999999999"/>
        <n v="7.6874999999999999E-3"/>
        <n v="2.9999999999999997E-4"/>
        <n v="0.56628571428571428"/>
        <n v="0.25"/>
        <n v="1650"/>
        <n v="3.9199999999999999E-2"/>
        <n v="2.564102564102564E-2"/>
        <n v="0.84272727272727277"/>
        <n v="0.37866666666666665"/>
        <n v="1.2222222222222223E-2"/>
        <n v="2.18E-2"/>
        <n v="5.3333333333333337E-2"/>
        <n v="7.8750000000000001E-2"/>
        <n v="250"/>
        <n v="0.69"/>
        <n v="0.14555555555555555"/>
        <n v="0.6905"/>
        <n v="1.2631578947368421E-2"/>
        <n v="0.76"/>
        <n v="700"/>
        <n v="2.8571428571428571E-2"/>
        <n v="7.1428571428571426E-3"/>
        <n v="0.56145454545454543"/>
        <n v="0.129"/>
        <n v="1.336E-2"/>
        <n v="3.8533333333333336E-2"/>
        <n v="2.2210000000000001"/>
        <n v="4.9680000000000002E-2"/>
        <n v="2.8600000000000001E-3"/>
        <n v="425"/>
        <n v="0.56470588235294117"/>
        <n v="6.8250000000000005E-2"/>
        <n v="7.0099999999999996E-2"/>
        <n v="3.839"/>
        <n v="0.39144000000000001"/>
        <n v="2.5714285714285713E-3"/>
        <n v="0.43406666666666666"/>
        <n v="1.1322666666666668"/>
        <n v="2.8700000000000002E-3"/>
        <n v="4.6600000000000001E-3"/>
        <n v="7.3416666666666672E-2"/>
        <n v="2.4983926964124983"/>
        <n v="0.5131"/>
        <n v="0.72019766397124885"/>
        <n v="7.4947368421052632E-3"/>
        <n v="0.15079999999999999"/>
        <n v="2.5114285714285714E-2"/>
        <n v="2.7090909090909093E-3"/>
        <n v="7.1040000000000006E-2"/>
        <n v="0.29683333333333334"/>
        <n v="5.3E-3"/>
        <n v="7.6533333333333328E-2"/>
        <n v="4.5199999999999997E-2"/>
        <n v="6.9250000000000006E-2"/>
        <n v="2.0549999999999999E-2"/>
        <n v="5.2139999999999999E-2"/>
        <n v="2.8889999999999999E-2"/>
        <n v="6.0600000000000003E-3"/>
        <n v="36.02703703703704"/>
        <n v="0.16765763004008352"/>
        <n v="4.245714285714286E-2"/>
        <n v="1.1000000000000001E-3"/>
        <n v="3.3750337503375034E-5"/>
        <n v="1.7572000000000001"/>
        <n v="1.0170890144791257E-3"/>
        <n v="0.1888"/>
        <n v="8.5000000000000006E-2"/>
        <n v="0.33050000000000002"/>
        <n v="0.33539999999999998"/>
        <n v="8.4799999999999997E-3"/>
        <n v="9.3399999999999997E-2"/>
        <n v="0.17560999999999999"/>
        <n v="6.6699999999999995E-2"/>
        <n v="3.63E-3"/>
        <n v="6.4999999999999997E-3"/>
        <n v="7.0270000000000001"/>
        <n v="0.19471666666666668"/>
        <n v="0.13216"/>
        <n v="5.8120040236950936E-3"/>
        <n v="0.59199999999999997"/>
        <n v="0.32113211321132112"/>
        <n v="1.0276000000000001"/>
        <n v="6.0040800000000001"/>
        <n v="1.17E-3"/>
        <n v="3.3239999999999998"/>
        <n v="8.3333333333333332E-3"/>
        <n v="7.0213903743315514E-2"/>
        <n v="4.4000000000000003E-3"/>
        <n v="6.5075921908893709E-4"/>
        <n v="53.837552500000001"/>
        <n v="1.7263999999999999"/>
        <n v="0.12239999999999999"/>
        <n v="0.31577777777777777"/>
        <n v="0.57196999999999998"/>
        <n v="2.4840000000000001E-3"/>
        <n v="1.0649999999999999"/>
        <n v="7.0800000000000002E-2"/>
        <n v="6.8091032258064521"/>
        <n v="0.76600000000000001"/>
        <n v="2.3715000000000002"/>
        <n v="11.863775"/>
        <n v="3.8474910000000002"/>
        <n v="0.10000828571428572"/>
        <n v="1.1047142857142858"/>
        <n v="1.5633915477936275"/>
        <n v="1.1175999999999999"/>
        <n v="0.68420000000000003"/>
        <n v="5.37"/>
        <n v="0.58588399999999996"/>
        <n v="0.25296296296296295"/>
        <n v="4.8946460843373494"/>
        <n v="0.99039999999999995"/>
        <n v="1.0991782608695653"/>
        <n v="0.22688888888888889"/>
        <n v="2.1800000000000002"/>
        <n v="0.42733333333333334"/>
        <n v="0.5"/>
        <n v="25"/>
        <n v="13.133846153846154"/>
        <n v="3.7999999999999999E-2"/>
        <n v="0.106"/>
        <n v="2168"/>
        <n v="3.4594095940959409E-3"/>
        <n v="20000"/>
        <n v="550"/>
        <n v="4.5454545454545456E-2"/>
        <n v="4.7500000000000001E-2"/>
        <n v="8.077"/>
        <n v="1.6836666666666666"/>
        <n v="8.6666666666666663E-4"/>
        <n v="0.09"/>
        <n v="2.8333333333333332E-2"/>
        <n v="3.1818181818181815E-2"/>
        <n v="50"/>
        <n v="0.51"/>
        <n v="1.3333333333333334E-4"/>
        <n v="4.5426666666666664"/>
        <n v="47.073999999999998"/>
        <n v="9.7919999999999993E-2"/>
        <n v="1.1299999999999999"/>
        <n v="7.0038461538461536E-2"/>
        <n v="5.9999999999999995E-4"/>
        <n v="8.2352941176470592E-4"/>
        <n v="1.8654545454545455"/>
        <n v="5.8021272727272732"/>
        <n v="2.6088888888888887E-2"/>
        <n v="1.9232248634510347E-3"/>
        <n v="0.105"/>
        <n v="2.1125000000000001E-2"/>
        <n v="10.980033333333335"/>
        <n v="1.3985555555555556"/>
        <n v="4.3039999999999997E-3"/>
        <n v="3.9166666666666664E-3"/>
        <n v="1.8030000000000001E-2"/>
        <n v="1.025E-2"/>
        <n v="4.2500000000000003E-3"/>
        <n v="3.0374999999999999E-2"/>
        <n v="0.19806666666666667"/>
        <n v="2.385E-2"/>
        <n v="1.8333333333333334E-4"/>
        <n v="7.3249999999999996E-2"/>
        <n v="2.5499999999999998E-2"/>
        <n v="12.509167999999999"/>
        <n v="5.6818181818181818E-5"/>
        <n v="8.8333333333333337E-3"/>
        <n v="4.463E-3"/>
        <n v="1.66E-4"/>
        <n v="0.109"/>
        <n v="1.16E-3"/>
        <n v="1600"/>
        <n v="3.4375E-3"/>
        <n v="0.29249999999999998"/>
        <n v="2.8571428571428571E-5"/>
        <n v="2.1000000000000001E-2"/>
        <n v="3.5950000000000003E-2"/>
        <n v="12500.5"/>
        <n v="0.27"/>
        <n v="2.356801909307876"/>
        <n v="1.4285714285714287E-4"/>
        <n v="4.65E-2"/>
        <n v="4650"/>
        <n v="1.0752688172043012E-2"/>
        <n v="6.6249999999999998E-3"/>
        <n v="2.9199999999999999E-3"/>
        <n v="5.0400000000000002E-3"/>
        <n v="3.644E-2"/>
        <n v="3.1250000000000002E-3"/>
        <n v="4.0625000000000001E-2"/>
        <n v="3.7600000000000001E-2"/>
        <n v="2.3230769230769232E-2"/>
        <n v="3.5000000000000001E-3"/>
        <n v="3375"/>
        <n v="0.1711111111111111"/>
        <n v="9000"/>
        <n v="1.9444444444444444E-3"/>
        <n v="2600"/>
        <n v="0.20705000000000001"/>
        <n v="0.28710000000000002"/>
        <n v="6.5266666666666667E-2"/>
        <n v="1.7000000000000001E-2"/>
        <n v="9.4444444444444448E-4"/>
        <n v="7.0879999999999997E-3"/>
        <n v="3.9E-2"/>
        <n v="87505"/>
        <n v="37502.5"/>
        <n v="4.2666666666666665E-2"/>
        <n v="9.7916666666666666E-2"/>
        <n v="8.0000000000000007E-5"/>
        <n v="8.4000000000000003E-4"/>
        <n v="9.2344000000000008"/>
        <n v="0.59909090909090912"/>
        <n v="0.64039999999999997"/>
        <n v="1.2148000000000001"/>
        <n v="0.36697142857142856"/>
        <n v="4.8499999999999996"/>
        <n v="7.4999999999999997E-2"/>
        <n v="5.89"/>
        <n v="0.10740740740740741"/>
        <n v="218.31"/>
        <n v="1.9180952380952381"/>
        <n v="1.08"/>
        <n v="3.9137"/>
        <n v="2.6202758620689655"/>
        <n v="0.60806666666666664"/>
        <n v="0.76942857142857146"/>
        <n v="2.2682468021068471"/>
        <n v="1.2804729166666668"/>
        <n v="8.3018333333333327"/>
        <n v="0.66800000000000004"/>
        <n v="0.82104294478527606"/>
        <n v="1.0086153846153847"/>
        <n v="7.9615384615384616E-2"/>
        <n v="19.328888888888891"/>
        <n v="0.92994011976047908"/>
        <n v="0.63600000000000001"/>
        <n v="8.4771666666666672"/>
        <n v="5.0549999999999998E-2"/>
        <n v="3.226"/>
        <n v="2.6579999999999999"/>
        <n v="0.40553846153846151"/>
        <n v="19.652005000000003"/>
        <n v="4.0796000000000001"/>
        <n v="1.9420714285714287"/>
        <n v="0.58509433962264146"/>
        <n v="2.8915555555555557"/>
        <n v="0.95198776758409787"/>
        <n v="0.16340066666666669"/>
        <n v="5.0977272727272727"/>
        <n v="5.5492499999999998"/>
        <n v="5.3535353535353533E-2"/>
        <n v="8.8000000000000005E-3"/>
        <n v="0.64566666666666672"/>
        <n v="0.73250000000000004"/>
        <n v="8.0000000000000002E-3"/>
        <n v="2.3199999999999998E-2"/>
        <n v="4.1999999999999997E-3"/>
        <n v="7.1199999999999996E-3"/>
        <n v="9.64E-2"/>
        <n v="0.31712499999999999"/>
        <n v="1.8562019758507136"/>
        <n v="0.17299999999999999"/>
        <n v="1.2024999999999999"/>
        <n v="1.17"/>
        <n v="2.1375000000000002"/>
        <n v="1.0831428571428572"/>
        <n v="2.0888"/>
        <n v="12.0092"/>
        <n v="0.2036"/>
        <n v="0.80300000000000005"/>
        <n v="8.680948571428571"/>
        <n v="1332.3"/>
        <n v="0.90611940298507465"/>
        <n v="11.796376666666665"/>
        <n v="0.54033333333333333"/>
        <n v="4.6504654545454551"/>
        <n v="0.21716666666666667"/>
        <n v="1.5004"/>
        <n v="0.61363636363636365"/>
        <n v="4.0759999999999996"/>
        <n v="0.27461538461538459"/>
        <n v="0.72133333333333338"/>
        <n v="6.4156461538461542"/>
        <n v="2.7271428571428573"/>
        <n v="2.3574736842105262"/>
        <n v="0.63636363636363635"/>
        <n v="1.7021666666666666"/>
        <n v="0.61021276595744678"/>
        <n v="0.76349999999999996"/>
        <n v="0.70666666666666667"/>
        <n v="0.82799999999999996"/>
        <n v="9.6859599999999997"/>
        <n v="0.97284399999999993"/>
        <n v="0.208842"/>
        <n v="5.3062166666666668"/>
        <n v="0.6714"/>
        <n v="2.1329492307692308"/>
        <n v="1.3292409715564077"/>
        <n v="0.51666666666666672"/>
        <n v="2.648857142857143"/>
        <n v="0.14069999999999999"/>
        <n v="2.02"/>
        <n v="1.0165"/>
        <n v="0.8125"/>
        <n v="0.40333333333333332"/>
        <n v="16.071999999999999"/>
        <n v="0.46899999999999997"/>
        <n v="2.5333333333333332"/>
        <n v="1.2488571428571429"/>
        <n v="0.62333333333333329"/>
        <n v="9.0205882352941185"/>
        <n v="4.0666666666666663E-2"/>
        <n v="5.0979999999999999"/>
        <n v="0.48"/>
        <n v="25.770588235294117"/>
        <n v="0.10465000000000001"/>
        <n v="2.17"/>
        <n v="1.1571428571428573"/>
        <n v="0.68500000000000005"/>
        <n v="1.8236520000000001"/>
        <n v="4.5288571428571425"/>
        <n v="0.194825"/>
        <n v="2.3923666666666668"/>
        <n v="5.2336363636363639E-2"/>
        <n v="2.2720000000000001E-2"/>
        <n v="1.2879"/>
        <n v="0.26956521739130435"/>
        <n v="4.0034999999999998"/>
        <n v="1.12E-4"/>
        <n v="2.7056521739130437"/>
        <n v="5.0700000000000002E-2"/>
        <n v="0.22446666666666668"/>
        <n v="37500.5"/>
        <n v="0.15289333333333333"/>
        <n v="3.065E-2"/>
        <n v="2.1899999999999999E-2"/>
        <n v="8.6724137931034478E-2"/>
        <n v="6.019E-2"/>
        <n v="2.2943722943722945E-4"/>
        <n v="3.8057142857142859E-2"/>
        <n v="0.32800000000000001"/>
        <n v="9.7199999999999995E-3"/>
        <n v="5.6500000000000002E-2"/>
        <n v="1.7049999999999999E-2"/>
        <n v="3.6416666666666667E-2"/>
        <n v="5.4400000000000004E-3"/>
        <n v="0.15745999999999999"/>
        <n v="9.7628571428571426E-2"/>
        <n v="5057.5"/>
        <n v="5.7211999999999996"/>
        <n v="3.7142857142857144E-2"/>
        <n v="3.3978799999999998"/>
        <n v="0.24690999999999999"/>
        <n v="1.9820000000000001E-2"/>
        <n v="0.11056666666666666"/>
        <n v="840"/>
        <n v="10.470238095238095"/>
        <n v="1.02298"/>
        <n v="0.11332"/>
        <n v="24.063333333333333"/>
        <n v="0.52142857142857146"/>
        <n v="2.3940000000000001"/>
        <n v="1.7378723404255318"/>
        <n v="1.0405"/>
        <n v="4.0506000000000002"/>
        <n v="0.68069999999999997"/>
        <n v="0.1336"/>
        <n v="1.5629999999999999"/>
        <n v="2.5558333333333332"/>
        <n v="2.486224"/>
        <n v="0.73705882352941177"/>
        <n v="1.675"/>
        <n v="0.25466666666666665"/>
        <n v="3.9363636363636365"/>
        <n v="5.0393333333333334"/>
        <n v="0.18183333333333335"/>
        <n v="249.15"/>
        <n v="0.17904761904761904"/>
        <n v="1.2648920000000001"/>
        <n v="0.76173333333333337"/>
        <n v="1.107"/>
        <n v="6.8181259999999995"/>
        <n v="4.8053152039555007E-2"/>
        <n v="4.996666666666667"/>
        <n v="8.8584083440491498E-2"/>
        <n v="21.001999999999999"/>
        <n v="0.28420000000000001"/>
        <n v="4.5686666666666671"/>
        <n v="2.3355000000000001"/>
        <n v="0.4081081081081081"/>
        <n v="3.1284615384615386"/>
        <n v="5.58"/>
        <n v="1.06E-2"/>
        <n v="214.2"/>
        <n v="1.6698"/>
        <n v="0.58412500000000001"/>
        <n v="1.9740909090909091"/>
        <n v="2.5235685714285712"/>
        <n v="0.109375"/>
        <n v="13.6625"/>
        <n v="1.6850924999999999"/>
        <n v="0.1454"/>
        <n v="6.11"/>
        <n v="0.19678571428571429"/>
        <n v="5.6820000000000004"/>
        <n v="4.0940000000000003"/>
        <n v="9.1600000000000001E-2"/>
        <n v="5.2213333333333329"/>
        <n v="1.8394285714285714"/>
        <n v="1.8975"/>
        <n v="0.48259999999999997"/>
        <n v="2.5802272727272726"/>
        <n v="6.5111111111111106E-2"/>
        <n v="35.465714285714284"/>
        <n v="1.0915999999999999"/>
        <n v="1.6412"/>
        <n v="6.0249999999999998E-2"/>
        <n v="7.241379310344828E-3"/>
        <n v="1.25E-3"/>
        <n v="2.5000000000000001E-4"/>
        <n v="1.1666666666666668E-3"/>
        <n v="0.10666666666666667"/>
        <n v="1.4285714285714285E-2"/>
        <n v="1.3333333333333333E-3"/>
        <n v="0.14833333333333334"/>
        <n v="1.8181818181818181"/>
        <n v="1.2999999999999999E-4"/>
        <n v="5.0900000000000001E-2"/>
        <n v="6500"/>
        <n v="0.41899999999999998"/>
        <n v="8.9999999999999993E-3"/>
        <n v="4.0300000000000002E-2"/>
        <n v="1.0862000000000001"/>
        <n v="2.0125000000000001E-2"/>
        <n v="0.6825"/>
        <n v="1.8292682926829268E-4"/>
        <n v="5.1333333333333335E-3"/>
        <n v="8.0699999999999994E-2"/>
        <n v="6500.5"/>
        <n v="0.15538461538461537"/>
        <n v="2475"/>
        <n v="65000"/>
        <n v="450"/>
        <n v="8.3333333333333329E-2"/>
        <n v="4444"/>
        <n v="50000.5"/>
        <n v="0.9"/>
        <n v="9.6666666666666672E-3"/>
        <n v="18500"/>
        <n v="12500000"/>
        <n v="6.0746759999999998E-4"/>
        <n v="0.28937999999999997"/>
        <n v="0.2215"/>
        <n v="13.6"/>
        <n v="27.384870000000003"/>
        <n v="0.57534566666666664"/>
        <n v="2.8769999999999998"/>
        <n v="0.24312500000000001"/>
        <n v="5.0503157894736841"/>
        <n v="4.2418079096045197E-2"/>
        <n v="22.152666666666665"/>
        <n v="1.0836250000000001"/>
        <n v="7.2309600000000002E-2"/>
        <n v="2.2453333333333334"/>
        <n v="9.4334833333333332"/>
        <n v="2.6462186666666665"/>
        <n v="5.5655000000000001"/>
        <n v="19.693570333333334"/>
        <n v="4.3959999999999999E-2"/>
        <n v="36.575125"/>
        <n v="2.0999999999999999E-3"/>
        <n v="7.164179104477612E-3"/>
        <n v="3.5999999999999997E-2"/>
        <n v="0.17899999999999999"/>
        <n v="3.4482758620689655E-2"/>
        <n v="2.5000000000000001E-2"/>
        <n v="1200"/>
        <n v="0.18541666666666667"/>
        <n v="3.8E-3"/>
        <n v="0.35049999999999998"/>
        <n v="30.89"/>
        <n v="0.42919230769230771"/>
        <n v="0.18390590909090909"/>
        <n v="4.8175999999999997"/>
        <n v="2.5496923076923075"/>
        <n v="0.1044375"/>
        <n v="1.72"/>
        <n v="17.075833333333332"/>
        <n v="1.1695794594594595"/>
        <n v="0.92374857142857147"/>
        <n v="0.97818749999999999"/>
        <n v="1.3969285714285715"/>
        <n v="3.4289999999999998"/>
        <n v="3.327375"/>
        <n v="18.862680000000001"/>
        <n v="6.1573333333333334E-2"/>
        <n v="1.4292352941176472"/>
        <n v="2.0536666666666665"/>
        <n v="0.62018333333333331"/>
        <n v="2.0694444444444446"/>
        <n v="2.2252777777777779"/>
        <n v="1.6120026666666667"/>
        <n v="0.53094252873563219"/>
        <n v="0.33567567567567569"/>
        <n v="1.5080499999999999"/>
        <n v="10.64423076923077"/>
        <n v="0.16806739130434784"/>
        <n v="2.4134285714285713"/>
        <n v="6.3763333333333332"/>
        <n v="2.4836315789473686"/>
        <n v="0.11814285714285715"/>
        <n v="10.298297872340425"/>
        <n v="13.0626"/>
        <n v="0.69622222222222219"/>
        <n v="0.70626666666666671"/>
        <n v="7.5092524999999997"/>
        <n v="1.7989999999999999"/>
        <n v="0.59866666666666668"/>
        <n v="3.8853171428571431"/>
        <n v="0.88400000000000001"/>
        <n v="9.633333333333334E-2"/>
        <n v="10"/>
        <n v="0.24285714285714285"/>
        <n v="0.20200000000000001"/>
        <n v="0.60428571428571431"/>
        <n v="0.90266666666666662"/>
        <n v="6.2666666666666669E-3"/>
        <n v="2.6800000000000001E-2"/>
        <n v="2.1250000000000002E-2"/>
        <n v="1.59375"/>
        <n v="1.1666666666666667E-2"/>
        <n v="0.4011764705882353"/>
        <n v="8.2799999999999999E-2"/>
        <n v="1.3333333333333334E-2"/>
        <n v="1.0330578512396695E-2"/>
        <n v="8.9200000000000002E-2"/>
        <n v="5.6222222222222222E-2"/>
        <n v="0.2291"/>
        <n v="6.5000000000000002E-2"/>
        <n v="1.0999999999999999E-2"/>
        <n v="2.0500000000000001E-2"/>
        <n v="1.4760147601476014E-2"/>
        <n v="875"/>
        <n v="2.8571428571428571E-3"/>
        <n v="9.2999999999999999E-2"/>
        <n v="1.4999999999999999E-2"/>
        <n v="1.3166666666666667"/>
        <n v="258"/>
        <n v="6.8199999999999997E-2"/>
        <n v="12.5"/>
        <n v="9.3181818181818175E-3"/>
        <n v="0.28000000000000003"/>
        <n v="7.5000000000000002E-4"/>
        <n v="6.666666666666667E-5"/>
        <n v="0.73399999999999999"/>
        <n v="0.541246"/>
        <n v="0.60099999999999998"/>
        <n v="1.3337733333333335"/>
        <n v="1.7095"/>
        <n v="2.1577142857142859"/>
        <n v="1.3467216666666666"/>
        <n v="1.8138749999999999"/>
        <n v="0.1215"/>
        <n v="1.4791666666666667"/>
        <n v="3.6246666666666667"/>
        <n v="0.50049999999999994"/>
        <n v="0.6875"/>
        <n v="2.0299999999999998"/>
        <n v="5.1349999999999998"/>
        <n v="1.8260000000000001"/>
        <n v="1.3025"/>
        <n v="1.0209999999999999"/>
        <n v="0.22514285714285714"/>
        <n v="1.3333333333333333"/>
        <n v="0.7533333333333333"/>
        <n v="6.06"/>
        <n v="1.4037999999999999"/>
        <n v="0.10985507246376812"/>
        <n v="1.5733333333333333"/>
        <n v="11.65"/>
        <n v="1.0793333333333333"/>
        <n v="2.0185"/>
        <n v="1.5549999999999999"/>
        <n v="1.7683333333333333"/>
        <n v="3.8977499999999998"/>
        <n v="0.40649999999999997"/>
        <n v="0.20100000000000001"/>
        <n v="1.2529999999999999"/>
        <n v="2.33"/>
        <n v="0.11533333333333333"/>
        <n v="2.1"/>
        <n v="1.8"/>
        <n v="0.37746666666666667"/>
        <n v="6.3375000000000004"/>
        <n v="5.1958333333333337"/>
        <n v="0.55400000000000005"/>
        <n v="0.44080000000000003"/>
        <n v="2.6179999999999999"/>
        <n v="0.57620000000000005"/>
        <n v="1.6618826086956522"/>
        <n v="0.745"/>
        <n v="1.0075000000000001"/>
        <n v="2.2650000000000001"/>
        <n v="1.9358933333333335"/>
        <n v="0.26379999999999998"/>
        <n v="1.9481818181818182"/>
        <n v="5.0167466666666662"/>
        <n v="3.4977933333333335"/>
        <n v="0.31735999999999998"/>
        <n v="9.4E-2"/>
        <n v="2.0059999999999998"/>
        <n v="101.22499999999999"/>
        <n v="1.039367088607595"/>
        <n v="0.13500000000000001"/>
        <n v="3.0602199999999997"/>
        <n v="1.6724000000000001"/>
        <n v="1.1491428571428572"/>
        <n v="1.7252000000000001"/>
        <n v="2.415"/>
        <n v="0.34937499999999999"/>
        <n v="0.51300000000000001"/>
        <n v="2.0134699999999999"/>
        <n v="0.96"/>
        <n v="1.5823529411764705"/>
        <n v="4.8023809523809522"/>
        <n v="0.27483200000000002"/>
        <n v="3.46"/>
        <n v="2.2333333333333334"/>
        <n v="0.29599999999999999"/>
        <n v="2.3333333333333335"/>
        <n v="0.58750000000000002"/>
        <n v="65.924379999999999"/>
        <n v="0.12666666666666668"/>
        <n v="2.4942857142857142"/>
        <n v="4.4999999999999998E-2"/>
        <n v="5.1428571428571428E-2"/>
        <n v="0.625"/>
        <n v="0.1772"/>
        <n v="0.6"/>
        <n v="0.26458333333333334"/>
        <n v="4.0167999999999999"/>
        <n v="7.9666666666666663E-2"/>
        <n v="5.6000000000000001E-2"/>
        <n v="0.14050000000000001"/>
        <n v="150000"/>
        <n v="8.4200000000000004E-3"/>
        <n v="62500"/>
        <n v="1.7279999999999999E-3"/>
        <n v="1.0209598432908913"/>
        <n v="8250.5"/>
        <n v="3.0909090909090908E-3"/>
        <n v="0.26040000000000002"/>
        <n v="8.8545454545454552E-2"/>
        <n v="1.2142857142857143E-2"/>
        <n v="1.9428571428571427E-2"/>
        <n v="0.21"/>
        <n v="0.65566666666666662"/>
        <n v="4.4000000000000002E-4"/>
        <n v="0.03"/>
        <n v="0.69750000000000001"/>
        <n v="2.2970903522205207E-2"/>
        <n v="5.6250000000000001E-2"/>
        <n v="0.22569444444444445"/>
        <n v="9.3333333333333338E-2"/>
        <n v="0.39927272727272728"/>
        <n v="1.5384615384615385E-4"/>
        <n v="0.28499999999999998"/>
        <n v="2.4444444444444446E-2"/>
        <n v="2.1999999999999999E-2"/>
        <n v="0.44333333333333336"/>
        <n v="1.8125"/>
        <n v="3.0125000000000002"/>
        <n v="1.0858333333333334"/>
        <n v="1.451090909090909"/>
        <n v="3.1735714285714285"/>
        <n v="0.62973333333333337"/>
        <n v="7.2193333333333332"/>
        <n v="0.24820999999999999"/>
        <n v="1.0030845771144279"/>
        <n v="2.0579999999999998"/>
        <n v="0.31219999999999998"/>
        <n v="13.5"/>
        <n v="0.6263333333333333"/>
        <n v="3.5294117647058825E-3"/>
        <n v="226.22400000000002"/>
        <n v="1.0545454545454545"/>
        <n v="0.22939999999999999"/>
        <n v="5.33"/>
        <n v="1.6544000000000001"/>
        <n v="3.1E-2"/>
        <n v="8.85"/>
        <n v="122.29"/>
        <n v="0.17966666666666667"/>
        <n v="0.67577090909090909"/>
        <n v="1.524"/>
        <n v="3.7400000000000003E-2"/>
        <n v="0.2162"/>
        <n v="0.34615000000000001"/>
        <n v="3.653061224489796E-2"/>
        <n v="0.20428571428571429"/>
        <n v="0.34127272727272728"/>
        <n v="3.8266666666666664E-2"/>
        <n v="8.4632000000000005"/>
        <n v="1.0307692307692308E-2"/>
        <n v="0.13020000000000001"/>
        <n v="0.20729166666666668"/>
        <n v="7.9719999999999999E-2"/>
        <n v="1.0839090909090909"/>
        <n v="4.7233333333333336E-2"/>
        <n v="0.98581818181818182"/>
        <n v="0.27077142857142855"/>
        <n v="4.9700000000000001E-2"/>
        <n v="0.97060000000000002"/>
        <n v="3.7708333333333337E-2"/>
        <n v="0.80684210526315792"/>
        <n v="7.2727272727272727E-3"/>
        <n v="0.20449999999999999"/>
        <n v="3.2424242424242424E-3"/>
        <n v="5.0936666666666666"/>
        <n v="1.6000000000000001E-3"/>
        <n v="0.33233333333333331"/>
        <n v="1.205111111111111"/>
        <n v="0.14964285714285713"/>
        <n v="0.35552631578947369"/>
        <n v="0.21820000000000001"/>
        <n v="4.3643750000000002E-3"/>
        <n v="2.3650000000000002"/>
        <n v="5.0907911802853437E-2"/>
        <n v="9.98235294117647E-2"/>
        <n v="1.54"/>
        <n v="0.31154285714285712"/>
        <n v="0.52845161290322584"/>
        <n v="2.6266666666666667E-2"/>
        <n v="2.7650000000000001E-2"/>
        <n v="2.3188"/>
        <n v="1.3571428571428571E-2"/>
        <n v="4.2857142857142859E-3"/>
        <n v="8.8888888888888892E-2"/>
        <n v="1.6018518518518519E-2"/>
        <n v="4375"/>
        <n v="0.67451428571428573"/>
        <n v="0.16966666666666666"/>
        <n v="0.37675999999999998"/>
        <n v="1.4225000000000001"/>
        <n v="0.12970192307692308"/>
        <n v="2.7033333333333331"/>
        <n v="4.2885714285714283"/>
        <n v="0.70033333333333336"/>
        <n v="1.01"/>
        <n v="4.0265000000000004"/>
        <n v="2.504"/>
        <n v="0.1250125"/>
        <n v="10.153333333333334"/>
        <n v="6.8666666666666668E-2"/>
        <n v="29.512499999999999"/>
        <n v="20.033999999999999"/>
        <n v="0.36820000000000003"/>
        <n v="1.6691499999999999"/>
        <n v="2.0529999999999999"/>
        <n v="0.98"/>
        <n v="2.2611111111111111"/>
        <n v="1.2524999999999999"/>
        <n v="6.2003050000000002"/>
        <n v="0.15210000000000001"/>
        <n v="0.66666666666666663"/>
        <n v="20.689"/>
        <n v="0.20146666666666666"/>
        <n v="1.2884"/>
        <n v="0.10033333333333333"/>
        <n v="30.456666666666667"/>
        <n v="0.14455555555555555"/>
        <n v="13.496153846153845"/>
        <n v="5.4333333333333331E-2"/>
        <n v="19.148187499999999"/>
        <n v="0.89867733333333333"/>
        <n v="0.23142857142857143"/>
        <n v="1.5"/>
        <n v="2.0138500000000001"/>
        <n v="0.71190071190071191"/>
        <n v="0.33366666666666667"/>
        <n v="125000"/>
        <n v="5.8199999999999997E-3"/>
        <n v="5.5555555555555556E-4"/>
        <n v="1.1152"/>
        <n v="55002"/>
        <n v="1.1363636363636363E-3"/>
        <n v="6.0850000000000001E-2"/>
        <n v="3.61E-2"/>
        <n v="1.3331428571428572"/>
        <n v="3.2615384615384616E-2"/>
        <n v="3.1875000000000002E-4"/>
        <n v="140"/>
        <n v="0.20080000000000001"/>
        <n v="0.69073799999999996"/>
        <n v="1.69"/>
        <n v="0.31253731343283581"/>
        <n v="1.3523523523523524"/>
        <n v="5.3220000000000001"/>
        <n v="0.26775956284153007"/>
        <n v="2.7791666666666668"/>
        <n v="1.3839999999999999"/>
        <n v="0.8528"/>
        <n v="8.675065"/>
        <n v="0.87958333333333338"/>
        <n v="6.83E-2"/>
        <n v="5.2"/>
        <n v="0.45800000000000002"/>
        <n v="9.2279999999999998"/>
        <n v="6.1618165784832452E-2"/>
        <n v="14.425720620842572"/>
        <n v="0.22755905511811023"/>
        <n v="1.2"/>
        <n v="3.0379"/>
        <n v="1.0680000000000001"/>
        <n v="1.2121212121212121E-4"/>
        <n v="1.3979999999999999"/>
        <n v="1.6666666666666666E-2"/>
        <n v="0.85519999999999996"/>
        <n v="1.6999999999999999E-3"/>
        <n v="1.4433333333333333E-2"/>
        <n v="0.19756000000000001"/>
        <n v="0.95674285714285712"/>
        <n v="1.1764705882352942E-4"/>
        <n v="6.9764705882352937E-2"/>
        <n v="0.12740000000000001"/>
        <n v="1.2012012012012012E-2"/>
        <n v="0.20399999999999999"/>
        <n v="10.251250000000001"/>
        <n v="9.4800000000000006E-3"/>
        <n v="8.6059999999999999"/>
        <n v="0.20519999999999999"/>
        <n v="1.5406666666666666"/>
        <n v="0.15049999999999999"/>
        <n v="27.456"/>
        <n v="0.55166666666666664"/>
        <n v="1.9537933333333333"/>
        <n v="0.41333333333333333"/>
        <n v="4.3833333333333337"/>
        <n v="1.2588235294117647"/>
        <n v="0.39687499999999998"/>
        <n v="2.4120200000000001"/>
        <n v="2.8085"/>
        <n v="1.9706666666666666"/>
        <n v="1.0301666666666667"/>
        <n v="0.54200000000000004"/>
        <n v="3.4956040000000002"/>
        <n v="0.14979600000000001"/>
        <n v="28.983333333333334"/>
        <n v="0.73799999999999999"/>
        <n v="0.1111"/>
        <n v="485.07060000000001"/>
        <n v="3.322568E-2"/>
        <n v="28.420833333333334"/>
        <n v="31.522220000000001"/>
        <n v="8.70045"/>
        <n v="0.11230999999999999"/>
        <n v="0.10734266666666667"/>
        <n v="1000.26375"/>
        <n v="0.53001300000000007"/>
        <n v="1.9249792000000001"/>
        <n v="2.2129583333333334"/>
        <n v="1.3893066000000001"/>
        <n v="0.96834285714285717"/>
        <n v="23.298266666666667"/>
        <n v="3.3482003999999996"/>
        <n v="4.2004761904761905"/>
        <n v="0.83752350000000009"/>
        <n v="3.3496673333333336"/>
        <n v="2.2390628571428572"/>
        <n v="8.2531999999999996"/>
        <n v="1.579116"/>
        <n v="1.9292499999999999"/>
        <n v="2.4108000000000001"/>
        <n v="12.18648"/>
        <n v="0.14701793721973094"/>
        <n v="41.348618000000002"/>
        <n v="0.74026000000000003"/>
        <n v="7.1241500000000002"/>
        <n v="2.3163200000000002"/>
        <n v="2.8294999999999999"/>
        <n v="210.42217400000001"/>
        <n v="4.2154999999999998E-2"/>
        <n v="203.41000400000001"/>
        <n v="0.3792888888888889"/>
        <n v="1.6696669999999998"/>
        <n v="0.86650000000000005"/>
        <n v="50.291249999999998"/>
        <n v="10.2684514"/>
        <n v="4.5960462"/>
        <n v="0.8870600500000001"/>
        <n v="7.62E-3"/>
        <n v="90000"/>
        <n v="7.8833333333333325E-3"/>
        <n v="9.6121212121212121E-2"/>
        <n v="3.3999999999999998E-3"/>
        <n v="6.2500000000000001E-4"/>
        <n v="1.1679999999999999"/>
        <n v="4.5454545454545452E-3"/>
        <n v="0.1018"/>
        <n v="4.6666666666666669E-2"/>
        <n v="2.4375000000000001E-2"/>
        <n v="66900"/>
        <n v="0.10076923076923076"/>
        <n v="9.4399999999999998E-2"/>
        <n v="2.0161290322580645E-2"/>
        <n v="42.034199999999998"/>
        <n v="1.9708565454545455"/>
        <n v="3.1199999999999999E-2"/>
        <n v="234.42048"/>
        <n v="0.74208059999999998"/>
        <n v="4.1306666666666665"/>
        <n v="0.2314184"/>
        <n v="0.18390000000000001"/>
        <n v="97.135199485609149"/>
        <n v="1.920318"/>
        <n v="13.6594"/>
        <n v="0.2349"/>
        <n v="158.3724"/>
        <n v="14.6508416875"/>
        <n v="0.27120033333333332"/>
        <n v="12.799197222222222"/>
        <n v="3.1275599999999999"/>
        <n v="2.6583291999999998"/>
        <n v="2.9840599999999999"/>
        <n v="7.2124999999999995E-2"/>
        <n v="9.3699999999999992"/>
        <n v="25.0274"/>
        <n v="1.61459"/>
        <n v="0.23413999999999999"/>
        <n v="40.229999999999997"/>
        <n v="0.41713462499999998"/>
        <n v="4.8099600000000002"/>
        <n v="3.7850000000000002E-2"/>
        <n v="3.01"/>
        <n v="29.653600000000001"/>
        <n v="1.836395263671875"/>
        <n v="1.52094"/>
        <n v="1.7867599999999999"/>
        <n v="12.068783600000001"/>
        <n v="2.1644761538461541"/>
        <n v="0.49375625000000001"/>
        <n v="1.0015879999999999"/>
        <n v="3.3641000000000001"/>
        <n v="21.283874999999998"/>
        <n v="5.9561120000000002E-2"/>
        <n v="5.7590000000000003"/>
        <n v="1.3003157894736843"/>
        <n v="0.70109999999999995"/>
        <n v="11.71985559566787"/>
        <n v="2.6760006666666669"/>
        <n v="2.4714285714285715"/>
        <n v="10.0939"/>
        <n v="1.286555612244898"/>
        <n v="0.70700411764705884"/>
        <n v="0.94654000000000005"/>
        <n v="1.0428999999999999"/>
        <n v="22.0655"/>
        <n v="0.10102"/>
        <n v="7.9513999999999996"/>
        <n v="0.28699999999999998"/>
        <n v="12.787666666666667"/>
        <n v="0.60669660000000003"/>
        <n v="0.28720000000000001"/>
        <n v="16.811328124999999"/>
        <n v="1.6366666666666667"/>
        <n v="0.21584"/>
        <n v="22.9954"/>
        <n v="5.9220000000000002E-2"/>
        <n v="125.1960675"/>
        <n v="0.30418934807338471"/>
        <n v="0.10929999999999999"/>
        <n v="0.314"/>
        <n v="53.143373737373743"/>
        <n v="2.5681332000000001"/>
        <n v="7.9331800000000001"/>
        <n v="0.44916800000000001"/>
        <n v="3.95865"/>
        <n v="2.1343258741258739"/>
        <n v="6.1500000000000001E-3"/>
        <n v="279.70100000000002"/>
        <n v="97.269225922592256"/>
        <n v="0.32264804469273745"/>
        <n v="0.52481999999999995"/>
        <n v="1.44085"/>
        <n v="0.50780000000000003"/>
        <n v="4.01"/>
        <n v="0.47457142857142859"/>
        <n v="0.56666666666666665"/>
        <n v="4.333333333333333"/>
        <n v="2.4706666666666668"/>
        <n v="0.67133333333333334"/>
        <n v="0.38824999999999998"/>
        <n v="2.3102133333333335"/>
        <n v="1.0033366666666668"/>
        <n v="3.681292"/>
        <n v="2.7105250000000001"/>
        <n v="0.33761111111111108"/>
        <n v="0.25616666666666665"/>
        <n v="2.8126666666666669"/>
        <n v="0.7142857142857143"/>
        <n v="0.24399999999999999"/>
        <n v="5"/>
        <n v="2.0066666666666668"/>
        <n v="0.66183333333333338"/>
        <n v="0.27333333333333332"/>
        <n v="3.7749999999999999"/>
        <n v="0.68"/>
        <n v="11.364000000000001"/>
        <n v="0.13321332133213321"/>
        <n v="6.35"/>
        <n v="1.1775"/>
        <n v="0.97939090909090898"/>
        <n v="8.5850000000000009"/>
        <n v="0.26631250000000001"/>
        <n v="0.50175000000000003"/>
        <n v="0.15"/>
        <n v="24.466666666666665"/>
        <n v="0.74785714285714289"/>
        <n v="0.67700000000000005"/>
        <n v="32.289333333333332"/>
        <n v="3.6937499999999998E-2"/>
        <n v="1.1217583333333332"/>
        <n v="2.0150000000000001"/>
        <n v="4.035215"/>
        <n v="3.5499999999999997E-2"/>
        <n v="6.1999999999999998E-3"/>
        <n v="0.77454545454545454"/>
        <n v="1.6666666666666666E-4"/>
        <n v="0.40379999999999999"/>
        <n v="8.9285714285714283E-4"/>
        <n v="1.5733333333333332E-2"/>
        <n v="4.2500000000000003E-2"/>
        <n v="5.9523809523809529E-4"/>
        <n v="4.2259799999999998"/>
        <n v="9.5379999999999996E-3"/>
        <n v="0.17753749999999999"/>
        <n v="2.5600000000000002E-3"/>
        <n v="1.6259999999999999"/>
        <n v="1.8666666666666668E-2"/>
        <n v="4.0066666666666667E-2"/>
        <n v="2.1428571428571429E-2"/>
        <n v="0.30349999999999999"/>
        <n v="0.12859154929577465"/>
        <n v="0.54320000000000002"/>
        <n v="5.1282051282051279E-6"/>
        <n v="0.20250000000000001"/>
        <n v="2.3600000000000001E-3"/>
        <n v="1.1333333333333334E-3"/>
        <n v="5.3673264005367329E-6"/>
        <n v="0.46"/>
        <n v="0.29859999999999998"/>
        <n v="0.37757142857142856"/>
        <n v="0.26360146666666667"/>
        <n v="8.6666666666666668E-5"/>
        <n v="2.361111111111111E-2"/>
        <n v="4.6300000000000001E-2"/>
        <n v="12.63"/>
        <n v="0.73444444444444446"/>
        <n v="2.258"/>
        <n v="0.63018181818181818"/>
        <n v="1.1728000000000001"/>
        <n v="145.89793333333333"/>
        <n v="4.1372549019607847"/>
        <n v="12.122857142857143"/>
        <n v="5.3310000000000004"/>
        <n v="0.98071428571428576"/>
        <n v="0.4375"/>
        <n v="9.0014285714285709"/>
        <n v="0.50060000000000004"/>
        <n v="13.864000000000001"/>
        <n v="6.4560000000000006E-2"/>
        <n v="5.35921"/>
        <n v="0.61240000000000006"/>
        <n v="7.8624999999999998"/>
        <n v="2.9356666666666666"/>
        <n v="15.818888888888889"/>
        <n v="9.2848500000000005"/>
        <n v="4.3869999999999996"/>
        <n v="10.146425000000001"/>
        <n v="1.13225"/>
        <n v="1.0991991263196215"/>
        <n v="29.23"/>
        <n v="4.726315789473684E-2"/>
        <n v="172.99842666666669"/>
        <n v="5.6546666666666665"/>
        <n v="3.5824666666666665"/>
        <n v="0.55349999999999999"/>
        <n v="3.4645652173913044"/>
        <n v="20.379237857142858"/>
        <n v="1.7719"/>
        <n v="0.33069999999999999"/>
        <n v="1.2047777777777777"/>
        <n v="0.21049500000000002"/>
        <n v="256.06590909090909"/>
        <n v="0.54774999999999996"/>
        <n v="0.99650000000000005"/>
        <n v="1.5066666666666666"/>
        <n v="0.50800000000000001"/>
        <n v="0.754"/>
        <n v="8.9139999999999997"/>
        <n v="1.2224999999999999"/>
        <n v="2.7452000000000001"/>
        <n v="351.00200000000001"/>
        <n v="1.4333333333333333"/>
        <n v="0.57636363636363641"/>
        <n v="1.4166666666666667"/>
        <n v="5.8491904761904756"/>
        <n v="3.54"/>
        <n v="2.3168571428571427"/>
        <n v="0.1084"/>
        <n v="41.262"/>
        <n v="1.246923076923077"/>
        <n v="19.841501000000001"/>
        <n v="0.92968142857142866"/>
        <n v="1.136611111111111"/>
        <n v="0.90345384615384616"/>
        <n v="13.704330000000001"/>
        <n v="1.336245631552671"/>
        <n v="3.5650870588235297"/>
        <n v="9.9160000000000004"/>
        <n v="1.6601999999999999"/>
        <n v="0.46600000000000003"/>
        <n v="199.31"/>
        <n v="1.1568461538461539"/>
        <n v="22.688214285714285"/>
        <n v="0.30533333333333335"/>
        <n v="8.0016674999999999"/>
        <n v="0.54135999999999995"/>
        <n v="1.6128"/>
        <n v="136.00976"/>
        <n v="0.93025000000000002"/>
        <n v="18851"/>
        <n v="21.176200000000001"/>
        <n v="0.62575000000000003"/>
        <n v="7.7295999999999996"/>
        <n v="0.4056756756756757"/>
        <n v="0.84385714285714286"/>
        <n v="69.650857142857149"/>
        <n v="0.45712760000000002"/>
        <n v="2.8829411764705881"/>
        <n v="1.0016666666666667"/>
        <n v="0.28737499999999999"/>
        <n v="22.646000000000001"/>
        <n v="0.27063291139240508"/>
        <n v="33.132291666666667"/>
        <n v="1.2891999999999999"/>
        <n v="8.4868181818181814"/>
        <n v="8.173"/>
        <n v="3.1179999999999999"/>
        <n v="5.0869999999999997"/>
        <n v="2.626060606060606"/>
        <n v="1.4402666666666666"/>
        <n v="9.9500000000000005E-2"/>
        <n v="24.02"/>
        <n v="50.736666666666665"/>
        <n v="1.4363999999999999"/>
        <n v="1.6086071428571429"/>
        <n v="72.024799999999999"/>
        <n v="2.2647200000000001"/>
        <n v="0.67830000000000001"/>
        <n v="5.5090000000000003"/>
        <n v="1.196"/>
        <n v="1.0602"/>
        <n v="7.4707692307692311"/>
        <n v="2.6132054913924603"/>
        <n v="0.63694117647058823"/>
        <n v="0.76900000000000002"/>
        <n v="39.5505"/>
        <n v="5.6632653061224489E-2"/>
        <n v="4.6333333333333337"/>
        <n v="4.0342133333333328"/>
        <n v="2.1244233333333336"/>
        <n v="0.60683333333333334"/>
        <n v="0.5003333333333333"/>
        <n v="3.5993266666666663"/>
        <n v="0.22244444444444444"/>
        <n v="1.611"/>
        <n v="1.0406666666666666"/>
        <n v="2.88"/>
        <n v="0.8580040000000001"/>
        <n v="8.5929882352941185"/>
        <n v="0.30059999999999998"/>
        <n v="8.6958333333333329"/>
        <n v="0.14371428571428571"/>
        <n v="31.521999999999998"/>
        <n v="3.5016666666666668E-2"/>
        <n v="2.7"/>
        <n v="8.3502749999999999"/>
        <n v="0.78500000000000003"/>
        <n v="3.0667869565217392"/>
        <n v="0.93674728682170549"/>
        <n v="3.0368333333333335"/>
        <n v="0.20758611111111111"/>
        <n v="0.59864571428571434"/>
        <n v="25.784618752131617"/>
        <n v="0.1280094"/>
        <n v="13.22256"/>
        <n v="0.50648648648648653"/>
        <n v="0.35955555555555557"/>
        <n v="2.9306733333333335"/>
        <n v="0.37672800000000001"/>
        <n v="6.2425600000000001"/>
        <n v="2.7733333333333332E-2"/>
        <n v="15.1325"/>
        <n v="0.6462"/>
        <n v="1.8109999999999999"/>
        <n v="0.82599999999999996"/>
        <n v="8.0515297906602248E-3"/>
        <n v="4.4444444444444446E-2"/>
        <n v="6.22"/>
        <n v="1.0666666666666666E-2"/>
        <n v="0.108"/>
        <n v="12.275534"/>
        <n v="0.72699999999999998"/>
        <n v="2.6480000000000001"/>
        <n v="1.4339200000000001"/>
        <n v="0.32985999999999999"/>
        <n v="3.3221250000000002"/>
        <n v="5.092E-2"/>
        <n v="6.7966666666666669"/>
        <n v="6.3920000000000003"/>
        <n v="4.1658603999999997"/>
        <n v="0.66395000000000004"/>
        <n v="1.2642916666666666"/>
        <n v="4.9034666666666666"/>
        <n v="1.6924399999999999"/>
        <n v="5.4545454545454543E-2"/>
        <n v="237450"/>
        <n v="2.16E-3"/>
        <n v="1.5714285714285715E-3"/>
        <n v="13500"/>
        <n v="2.6666666666666668E-4"/>
        <n v="87500"/>
        <n v="64"/>
        <n v="2.63"/>
        <n v="3.2799999999999999E-3"/>
        <n v="425025"/>
        <n v="1.1764705882352942E-5"/>
        <n v="3.2632999999999995E-2"/>
        <n v="55000"/>
        <n v="1.8333333333333333E-3"/>
        <n v="0.10473333333333333"/>
        <n v="8.6855819339895772E-4"/>
        <n v="0.14499999999999999"/>
        <n v="0.78800000000000003"/>
        <n v="3.4200000000000001E-2"/>
        <n v="3.0866666666666668E-3"/>
        <n v="8.1081081081081077E-4"/>
        <n v="255000"/>
        <n v="4.9019607843137253E-5"/>
        <n v="2100"/>
        <n v="1.1904761904761904E-2"/>
        <n v="3.0000000000000001E-5"/>
        <n v="16500"/>
        <n v="3.0303030303030303E-4"/>
        <n v="62000"/>
        <n v="4.0200000000000001E-3"/>
        <n v="1.8571428571428571E-3"/>
        <n v="1.6833333333333332E-2"/>
        <n v="7.506666666666667E-2"/>
        <n v="0.26900000000000002"/>
        <n v="1.7098461538461538"/>
        <n v="1.3636363636363637E-3"/>
        <n v="3.0666666666666665E-2"/>
        <n v="1.0066666666666666E-2"/>
        <n v="0.15333333333333332"/>
        <n v="2.2333333333333334E-2"/>
        <n v="0.83366666666666667"/>
        <n v="5.927682276229994E-5"/>
        <n v="1.6E-2"/>
        <n v="5.1666666666666666E-3"/>
        <n v="17500.5"/>
        <n v="5.7285714285714287E-2"/>
        <n v="50001"/>
        <n v="6.1199999999999997E-2"/>
        <n v="6.2500000000000003E-3"/>
        <n v="1.6182000000000001"/>
        <n v="4.0301333333333336"/>
        <n v="1.6876245833333332"/>
        <n v="0.16289999999999999"/>
        <n v="1.6798"/>
        <n v="2.1360000000000001"/>
        <n v="0.17199999999999999"/>
        <n v="27"/>
        <n v="1.5230030000000001"/>
        <n v="0.76966666666666672"/>
        <n v="8.0100000000000005E-2"/>
        <n v="7.7350000000000003"/>
        <n v="11.765333333333333"/>
        <n v="9.043333333333333"/>
        <n v="15.686666666666667"/>
        <n v="0.23952173913043479"/>
        <n v="6.1349999999999998"/>
        <n v="0.28556666666666669"/>
        <n v="0.91588235294117648"/>
        <n v="0.44283333333333336"/>
        <n v="0.77500000000000002"/>
        <n v="0.63049999999999995"/>
        <n v="3.5714285714285716"/>
        <n v="0.47399999999999998"/>
        <n v="2.1443400000000001"/>
        <n v="0.68200000000000005"/>
        <n v="0.85970000000000013"/>
        <n v="0.64"/>
        <n v="20.364039999999999"/>
        <n v="0.26666666666666666"/>
        <n v="2.5000900000000001"/>
        <n v="0.52359999999999995"/>
        <n v="1.3442879999999999"/>
        <n v="0.40156249999999999"/>
        <n v="5.0041249999999995E-2"/>
        <n v="6.666666666666667"/>
        <n v="2.2582199999999997"/>
        <n v="0.25024999999999997"/>
        <n v="1.2509999999999999"/>
        <n v="3.7964636363636362"/>
        <n v="0.59"/>
        <n v="0.39850000000000002"/>
        <n v="5.0025333333333331"/>
        <n v="2.1339999999999999"/>
        <n v="1.5595000000000001"/>
        <n v="0.17342857142857143"/>
        <n v="1.032"/>
        <n v="42.9"/>
        <n v="7.5754000000000002E-2"/>
        <n v="1.2753666666666665"/>
        <n v="4"/>
        <n v="0.75180999999999998"/>
        <n v="0.26400000000000001"/>
        <n v="8.1050000000000004"/>
        <n v="0.17"/>
        <n v="0.46833333333333332"/>
        <n v="7.8181818181818179E-3"/>
        <n v="17500"/>
        <n v="21425"/>
        <n v="7.894736842105263E-4"/>
        <n v="575"/>
        <n v="7.7499999999999999E-2"/>
        <n v="11000"/>
        <n v="8.0318181818181816E-2"/>
        <n v="0.13685990000000001"/>
        <n v="0.28160000000000002"/>
        <n v="8.4666666666666668"/>
        <n v="1.0701333333333334"/>
        <n v="0.56474999999999997"/>
        <n v="1.02125"/>
        <n v="1.0724974999999999"/>
        <n v="1.5642499999999999"/>
        <n v="1.0833333333333333"/>
        <n v="0.69507692307692304"/>
        <n v="1.1211111111111112"/>
        <n v="2.0750000000000002"/>
        <n v="10.3775"/>
        <n v="1.4499999999999999E-3"/>
        <n v="44"/>
        <n v="20.343169999999997"/>
        <n v="0.55694444444444446"/>
        <n v="0.25850000000000001"/>
        <n v="1.4984"/>
        <n v="0.20714285714285716"/>
        <n v="0.55857142857142861"/>
        <n v="20.164000000000001"/>
        <n v="0.78120000000000001"/>
        <n v="1.9550000000000001"/>
        <n v="1.8834285714285715"/>
        <n v="1.1110909090909091"/>
        <n v="4.1751592356687901"/>
        <n v="0.5808461538461539"/>
        <n v="0.8693877551020408"/>
        <n v="0.77766666666666662"/>
        <n v="2.456"/>
        <n v="0.71566666666666667"/>
        <n v="0.39300000000000002"/>
        <n v="1.4308724832214765"/>
        <n v="1.5122222222222221"/>
        <n v="0.71199999999999997"/>
        <n v="3.7537500000000001"/>
        <n v="3.4285714285714284E-3"/>
        <n v="1.4500000000000001E-2"/>
        <n v="9.0769230769230762E-3"/>
        <n v="3.5714285714285712E-2"/>
        <n v="42500"/>
        <n v="4.6166666666666668E-2"/>
        <n v="2.5500000000000002E-4"/>
        <n v="6.235294117647059E-2"/>
        <n v="45000.5"/>
        <n v="5.5555555555555558E-5"/>
        <n v="0.40566666666666668"/>
        <n v="8.6666666666666663E-3"/>
        <n v="2.2812499999999999E-2"/>
        <n v="0.5504"/>
        <n v="2.4285714285714284E-3"/>
        <n v="0.78"/>
        <n v="0.38336467204955205"/>
        <n v="6.6140000000000004E-2"/>
        <n v="78.262"/>
        <n v="0.14799999999999999"/>
        <n v="11.910628571428571"/>
        <n v="5.3710785000000003"/>
        <n v="0.12106"/>
        <n v="2.9650909090909092"/>
        <n v="2.2392500000000002"/>
        <n v="13.291298749999999"/>
        <n v="0.91921885714285712"/>
        <n v="13.484296068526247"/>
        <n v="1.5614663636363637"/>
        <n v="0.75760000000000005"/>
        <n v="1.4279999999999999"/>
        <n v="0.32352380952380955"/>
        <n v="14.3095952023988"/>
        <n v="0.17552000000000001"/>
        <n v="31.616"/>
        <n v="0.12559999999999999"/>
        <n v="93.373999999999995"/>
        <n v="0.33664615384615387"/>
        <n v="0.131184"/>
        <n v="1.52"/>
        <n v="55.176824999999994"/>
        <n v="0.17924999999999999"/>
        <n v="18.666666666666668"/>
        <n v="0.38800000000000001"/>
        <n v="6.1733333333333329"/>
        <n v="7.6126340882002381"/>
        <n v="0.63160000000000005"/>
        <n v="11.466524999999999"/>
        <n v="7.3300000000000004E-2"/>
        <n v="16.571028037383179"/>
        <n v="0.19719999999999999"/>
        <n v="12.365591397849462"/>
        <n v="0.16286956521739129"/>
        <n v="0.83099999999999996"/>
        <n v="0.70599999999999996"/>
        <n v="1.4178674351585014"/>
        <n v="10.566666666666666"/>
        <n v="0.67119461999999996"/>
        <n v="2.0530000000000001E-3"/>
        <n v="2.1043210000000001"/>
        <n v="7.2000000000000002E-5"/>
        <n v="4.24E-2"/>
        <n v="1.0333333333333333E-2"/>
        <n v="2.8639999999999998E-3"/>
        <n v="8.7216666666666665E-2"/>
        <n v="3.1607142857142858E-3"/>
        <n v="5.876E-2"/>
        <n v="3.1550000000000002E-2"/>
        <n v="1.1436666666666666"/>
        <n v="3.747586666666667E-2"/>
        <n v="3.0333333333333332E-3"/>
        <n v="1.360204081632653E-2"/>
        <n v="3.8775510204081632E-4"/>
        <n v="0.25724999999999998"/>
        <n v="4.2720000000000002"/>
        <n v="1.0459624999999999"/>
        <n v="0.90500000000000003"/>
        <n v="0.24628571428571427"/>
        <n v="4.5512885714285716"/>
        <n v="1.1379999999999999"/>
        <n v="1.0009999999999999"/>
        <n v="3.1187499999999999"/>
        <n v="7.2927381197284508E-2"/>
        <n v="0.13275999999999999"/>
        <n v="1.1032"/>
        <n v="0.54984999999999995"/>
        <n v="5.4199999999999998E-2"/>
        <n v="4.2320000000000003E-2"/>
        <n v="1.6261904761904762"/>
        <n v="5.6410256410256411E-2"/>
        <n v="1.6500000000000001E-5"/>
        <n v="6.8999999999999999E-3"/>
        <n v="1.71875E-3"/>
        <n v="0.21224999999999999"/>
        <n v="6.0000000000000001E-3"/>
        <n v="4.933333333333333E-3"/>
        <n v="0.24531428571428571"/>
        <n v="4.3750000000000001E-4"/>
        <n v="3.8461538461538462E-4"/>
        <n v="1.1428571428571429E-2"/>
        <n v="15000.5"/>
        <n v="2.3666666666666667E-3"/>
        <n v="0.22600000000000001"/>
        <n v="0.10101666666666667"/>
        <n v="1.1308695652173914E-3"/>
        <n v="35"/>
        <n v="0.15701570157015701"/>
        <n v="1.0120588235294117"/>
        <n v="4.1500000000000004"/>
        <n v="2.8625000000000001E-2"/>
        <n v="9.1526315789473678E-2"/>
        <n v="2.3820606060606062"/>
        <n v="0.80193057142857138"/>
        <n v="5.8303837500000002"/>
        <n v="2.5401500000000001"/>
        <n v="1.8468042000000002"/>
        <n v="6.5633333333333335E-2"/>
        <n v="1.8480818414322251"/>
        <n v="27.884"/>
        <n v="0.19392666666666666"/>
        <n v="1.2701875999999999"/>
        <n v="0.99983416666666669"/>
        <n v="3.0026000000000002"/>
        <n v="0.74580000000000002"/>
        <n v="0.36277777777777775"/>
        <n v="4.9218333333333337"/>
        <n v="0.43859999999999999"/>
        <n v="16.835999999999999"/>
        <n v="3.3612000000000002"/>
        <n v="0.6105733333333333"/>
        <n v="23.426661264181522"/>
        <n v="2.6436250000000001"/>
        <n v="0.49320999999999998"/>
        <n v="3.0274000000000001"/>
        <n v="0.5222"/>
        <n v="6.1305346666666667"/>
        <n v="1.1589259259259259"/>
        <n v="0.47299999999999998"/>
        <n v="4.4807499999999996"/>
        <n v="0.45206000000000002"/>
        <n v="7336.01"/>
        <n v="13.109333333333334"/>
        <n v="9.2272800000000004"/>
        <n v="0.24656666666666666"/>
        <n v="0.84499999999999997"/>
        <n v="0.2818181818181818"/>
        <n v="0.11666666666666667"/>
        <n v="9.1374999999999998E-2"/>
        <n v="2999.5"/>
        <n v="0.13918986497749625"/>
        <n v="0.10943749999999999"/>
        <n v="0.10012500000000001"/>
        <n v="999.5"/>
        <n v="1637"/>
        <n v="0.1679902260232132"/>
        <n v="7.9166666666666663E-2"/>
        <n v="2.0960000000000001"/>
        <n v="0.156"/>
        <n v="5.2499999999999998E-2"/>
        <n v="2.7692307692307693E-2"/>
        <n v="1.1421319796954316E-3"/>
        <n v="0.2505"/>
        <n v="2.8571428571428574E-4"/>
        <n v="2.6028125000000002"/>
        <n v="9990"/>
        <n v="1.0754716981132075"/>
        <n v="3.7499999999999999E-2"/>
        <n v="0.33100000000000002"/>
        <n v="9.6363636363636356E-3"/>
        <n v="1.316E-2"/>
        <n v="1.145"/>
        <n v="7.14"/>
        <n v="0.87233333333333329"/>
        <n v="0.58919999999999995"/>
        <n v="0.4788"/>
        <n v="2.0499999999999998"/>
        <n v="1.5175000000000001"/>
        <n v="1.0533333333333332"/>
        <n v="1.0760000000000001"/>
        <n v="5.5283749999999996"/>
        <n v="7.4999999999999997E-3"/>
        <n v="14.6"/>
        <n v="1.32"/>
        <n v="10.2645125"/>
        <n v="0.63375000000000004"/>
        <n v="1.1663479999999999"/>
        <n v="0.26600000000000001"/>
        <n v="0.66600000000000004"/>
        <n v="4.2649999999999997"/>
        <n v="0.115"/>
        <n v="0.44"/>
        <n v="8.4075000000000006"/>
        <n v="0.9022"/>
        <n v="0.56888888888888889"/>
        <n v="1.0820000000000001"/>
        <n v="4.0107999999999997"/>
        <n v="0.5665"/>
        <n v="0.71442399999999995"/>
        <n v="0.57714285714285718"/>
        <n v="16.988"/>
        <n v="17.671666666666667"/>
        <n v="0.52400000000000002"/>
        <n v="5.4399999999999997E-2"/>
        <n v="2.0666666666666667E-2"/>
        <n v="7.6"/>
        <n v="4.7692307692307692"/>
        <n v="0.71833333333333338"/>
        <n v="4.7679999999999998"/>
        <n v="0.28031578947368418"/>
        <n v="1.1066666666666667"/>
        <n v="0.95599666666666661"/>
        <n v="1.1692"/>
        <n v="0.50370370370370365"/>
        <n v="2.3387375000000001"/>
        <n v="0.48499999999999999"/>
        <n v="1.8888888888888888"/>
        <n v="2.8294117647058825"/>
        <n v="1.95"/>
        <n v="0.74285714285714288"/>
        <n v="4.3018181818181818"/>
        <n v="3.5000000000000003E-2"/>
        <n v="0.622"/>
        <n v="2250"/>
        <n v="2.1111111111111112E-2"/>
        <n v="4750"/>
        <n v="4.3894736842105264E-2"/>
        <n v="0.24333333333333335"/>
        <n v="0.22"/>
        <n v="1.5748031496062992E-3"/>
        <n v="1444"/>
        <n v="1.5581717451523546E-2"/>
        <n v="0.1008"/>
        <n v="2.5207040000000003"/>
        <n v="1.18E-2"/>
        <n v="0.31766666666666665"/>
        <n v="1.0500000000000001E-2"/>
        <n v="4.581818181818182E-2"/>
        <n v="2.544"/>
        <n v="1.8499999999999999E-2"/>
        <n v="2.8888888888888888E-3"/>
        <n v="3.8066666666666665E-2"/>
        <n v="7.0000000000000001E-3"/>
        <n v="0.13650000000000001"/>
        <n v="4.6000000000000001E-4"/>
        <n v="0.18333333333333332"/>
        <n v="2.6333333333333334E-2"/>
        <n v="0.34050000000000002"/>
        <n v="1.090909090909091E-3"/>
        <n v="2.5999999999999998E-4"/>
        <n v="0.41466666666666668"/>
        <n v="0.16142857142857142"/>
        <n v="0.1056"/>
        <n v="2.0833333333333333E-3"/>
        <n v="1.1277777777777778"/>
        <n v="1.3850415512465375E-4"/>
        <n v="2.444E-2"/>
        <n v="0.23621621621621622"/>
        <n v="0.68100000000000005"/>
        <n v="1.0200000000000001E-2"/>
        <n v="1.1183333333333334"/>
        <n v="5.16E-2"/>
        <n v="86"/>
        <n v="1.8440276"/>
        <n v="0.55555555555555558"/>
        <n v="8.1655499999999996"/>
        <n v="1.2615000000000001"/>
        <n v="7.9500000000000001E-2"/>
        <n v="4.3440000000000003"/>
        <n v="0.82870967741935486"/>
        <n v="1.4124000000000001"/>
        <n v="0.36571428571428571"/>
        <n v="2"/>
        <n v="2.0575000000000001"/>
        <n v="0.33512500000000001"/>
        <n v="1.6339999999999999"/>
        <n v="0.53600000000000003"/>
        <n v="250012"/>
        <n v="2500000"/>
        <n v="2.1919999999999999E-4"/>
        <n v="3.2099999999999997E-2"/>
        <n v="3.0249999999999999E-2"/>
        <n v="4.766666666666667E-2"/>
        <n v="1.1016666666666666"/>
        <n v="3.5443037974683546E-2"/>
        <n v="15000000"/>
        <n v="1.827E-4"/>
        <n v="0.24360000000000001"/>
        <n v="10.685"/>
        <n v="0.50356899999999993"/>
        <n v="0.32700000000000001"/>
        <n v="7.575333333333333"/>
        <n v="0.5696"/>
        <n v="0.74199999999999999"/>
        <n v="0.4642857142857143"/>
        <n v="6.36"/>
        <n v="0.53416666666666668"/>
        <n v="0.65843750000000001"/>
        <n v="4.37"/>
        <n v="1.02"/>
        <n v="1.6020000000000001"/>
        <n v="48.671428571428571"/>
        <n v="0.32366666666666666"/>
        <n v="6.76"/>
        <n v="0.65500000000000003"/>
        <n v="1.7190000000000001"/>
        <n v="1.2757499999999999"/>
        <n v="33.997182000000002"/>
        <n v="0.21627586206896551"/>
        <n v="0.48659999999999998"/>
        <n v="0.25319999999999998"/>
        <n v="11.500083333333334"/>
        <n v="0.04"/>
        <n v="35.307000000000002"/>
        <n v="0.878"/>
        <n v="0.36882352941176472"/>
        <n v="0.33433333333333332"/>
        <n v="1.37324"/>
        <n v="52.48"/>
        <n v="4.0119999999999996"/>
        <n v="0.29637142857142856"/>
        <n v="5.1514499999999996"/>
        <n v="0.37037037037037035"/>
        <n v="45.982019999999999"/>
        <n v="1.0528735791516497"/>
        <n v="0.43357142857142855"/>
        <n v="15.042"/>
        <n v="0.31931500000000002"/>
        <n v="0.81320754716981136"/>
        <n v="5.0583333333333336"/>
        <n v="9.9796666666666667"/>
        <n v="9.4799999999999995E-2"/>
        <n v="0.24733333333333332"/>
        <n v="15.616666666666667"/>
        <n v="3.9239999999999999"/>
        <n v="2.8275999999999999"/>
        <n v="0.14032"/>
        <n v="2.5652941176470589"/>
        <n v="2.7394117647058822"/>
        <n v="0.19227272727272726"/>
        <n v="4.3297619047619049"/>
        <n v="0.46933333333333332"/>
        <n v="0.74585714285714289"/>
        <n v="2.2417777777777776"/>
        <n v="7.2099999999999997E-2"/>
        <n v="17.601428571428571"/>
        <n v="1.5109999999999999"/>
        <n v="0.51600000000000001"/>
        <n v="58.417777777777779"/>
        <n v="0.21002499999999999"/>
        <n v="6.5805999999999996"/>
        <n v="6.2233333333333335E-2"/>
        <n v="0.8571428571428571"/>
        <n v="0.84799999999999998"/>
        <n v="4.3959999999999999"/>
        <n v="37.512"/>
        <n v="0.27196710000000002"/>
        <n v="1.26732"/>
        <n v="4.2639999999999997E-2"/>
        <n v="21.74278"/>
        <n v="0.16125"/>
        <n v="3.0566666666666666"/>
        <n v="0.23132530120481928"/>
        <n v="11.000666666666667"/>
        <n v="0.87473333333333336"/>
        <n v="0.442355"/>
        <n v="3.76925"/>
        <n v="9.4303797468354433E-2"/>
        <n v="16.64"/>
        <n v="0.1696"/>
        <n v="1.3783333333333334"/>
        <n v="150"/>
        <n v="10000.5"/>
        <n v="2.5055555555555557E-2"/>
        <n v="500000"/>
        <n v="6.6839999999999998E-3"/>
        <n v="5.8700000000000002E-2"/>
        <n v="2.8236666666666665"/>
        <n v="1.6779999999999999"/>
        <n v="2.1874999999999999E-2"/>
        <n v="5.6400000000000005E-4"/>
        <n v="0.33400000000000002"/>
        <n v="0.71730000000000005"/>
        <n v="5.3749999999999999E-2"/>
        <n v="7.8571428571428577E-6"/>
        <n v="5.1839999999999997E-2"/>
        <n v="0.1004"/>
        <n v="3.2272727272727271E-3"/>
        <n v="0.18709999999999999"/>
        <n v="2.8192965855019175E-4"/>
        <n v="1.0514999999999999E-3"/>
        <n v="2.35E-2"/>
        <n v="0.15028332101502834"/>
        <n v="6.3E-3"/>
        <n v="9.0061538461538457E-2"/>
        <n v="0.45728000000000002"/>
        <n v="3.5377777777777777E-3"/>
        <n v="0.23663800000000001"/>
        <n v="9.1000000000000004E-3"/>
        <n v="5.3284182305630028E-2"/>
        <n v="8.5750000000000007E-2"/>
        <n v="0.17580000000000001"/>
        <n v="5.7054899948691638E-3"/>
        <n v="0.91349999999999998"/>
        <n v="2.5032000000000001"/>
        <n v="6.8749999999999996E-4"/>
        <n v="0.28902439024390242"/>
        <n v="0.61899999999999999"/>
        <n v="7.0145423438836615E-3"/>
        <n v="7.9050000000000002"/>
        <n v="6.4999999999999997E-4"/>
        <n v="0.13266"/>
        <n v="3.7735849056603772E-4"/>
        <n v="0.21312"/>
        <n v="2.605E-2"/>
        <n v="0.42136363636363638"/>
        <n v="4.2999999999999997E-2"/>
        <n v="1.55"/>
        <n v="7.6923076923076919E-6"/>
        <n v="7.7333333333333337E-2"/>
        <n v="428.1005025125628"/>
        <n v="400013"/>
        <n v="6.9333333333333334E-4"/>
        <n v="0.16291"/>
        <n v="6.4500000000000002E-2"/>
        <n v="2.4390243902439024E-3"/>
        <n v="0.45"/>
        <n v="0.16200000000000001"/>
        <n v="0.82239382239382242"/>
        <n v="1.92E-3"/>
        <n v="2.58E-2"/>
        <n v="350"/>
        <n v="10.771428571428572"/>
        <n v="0.47010000000000002"/>
        <n v="0.11805"/>
        <n v="0.72222222222222221"/>
        <n v="2.8279999999999998"/>
        <n v="1.004"/>
        <n v="4.5761363636363637"/>
        <n v="2.6349999999999998"/>
        <n v="1.3464614285714285"/>
        <n v="1.1200000000000001"/>
        <n v="0.7345454545454545"/>
        <n v="1.425"/>
        <n v="0.40044400000000002"/>
        <n v="3.0459999999999998"/>
        <n v="0.46711111111111109"/>
        <n v="2.5430000000000001"/>
        <n v="3.6124999999999998"/>
        <n v="0.2053076923076923"/>
        <n v="0.48799999999999999"/>
        <n v="74.773106666666664"/>
        <n v="9.9571428571428575E-2"/>
        <n v="1.0349999999999999"/>
        <n v="3.2964000000000002"/>
        <n v="0.28062500000000001"/>
        <n v="3.8085"/>
        <n v="0.32857142857142857"/>
        <n v="5.15"/>
        <n v="0.3034"/>
        <n v="0.43640000000000001"/>
        <n v="1.5447368421052632"/>
        <n v="1.0304"/>
        <n v="3.1965466666666664"/>
        <n v="0.34214285714285714"/>
        <n v="0.45416666666666666"/>
        <n v="14.124000000000001"/>
        <n v="0.38928571428571429"/>
        <n v="1.8440000000000001"/>
        <n v="0.23255813953488372"/>
        <n v="3.27"/>
        <n v="5.4512499999999999"/>
        <n v="33.9"/>
        <n v="3.7749999999999999E-2"/>
        <n v="2.7199999999999998E-2"/>
        <n v="5500"/>
        <n v="0.18818181818181817"/>
        <n v="0.51428571428571423"/>
        <n v="3.8166666666666666E-4"/>
        <n v="8.6933333333333335E-2"/>
        <n v="1.363"/>
        <n v="0.54600000000000004"/>
        <n v="0.94090909090909092"/>
        <n v="2.2671399999999999"/>
        <n v="0.3971578947368421"/>
        <n v="9.1803333333333335"/>
        <n v="0.21956521739130436"/>
        <n v="1.5017499999999999"/>
        <n v="2.0426666666666669"/>
        <n v="2.9269166666666666"/>
        <n v="5.7171428571428574E-2"/>
        <n v="2.6105"/>
        <n v="2.7226666666666666"/>
        <n v="1.6685000000000001"/>
        <n v="0.75629999999999997"/>
        <n v="0.27579999999999999"/>
        <n v="1.3580000000000001"/>
        <n v="9.8741935483870975"/>
        <n v="6.8233333333333326E-2"/>
        <n v="5.97"/>
        <n v="3.0818571428571429"/>
        <n v="0.14285"/>
        <n v="0.61923076923076925"/>
        <n v="1.3120000000000001"/>
        <n v="5.94"/>
        <n v="0.80314200000000002"/>
        <n v="3.87025"/>
        <n v="1.3413333333333333"/>
        <n v="1.763782"/>
        <n v="8.9857142857142858E-2"/>
        <n v="2.2174928571428572"/>
        <n v="0.51467076083248042"/>
        <n v="3.2669999999999999"/>
        <n v="1.4976964705882354"/>
        <n v="0.82269999999999999"/>
        <n v="0.205875"/>
        <n v="13.69"/>
        <n v="0.52961904761904766"/>
        <n v="0.26465"/>
        <n v="4.8380000000000001"/>
        <n v="0.48091666666666666"/>
        <n v="4.6159999999999997"/>
        <n v="6.6439999999999999E-2"/>
        <n v="1.9173333333333333"/>
        <n v="9.051111111111112"/>
        <n v="0.65817499999999995"/>
        <n v="4.0384615384615387E-2"/>
        <n v="42.686666666666667"/>
        <n v="0.21259899999999998"/>
        <n v="3.6825000000000001"/>
        <n v="3.4883714285714285"/>
        <n v="0.23747826086956522"/>
        <n v="0.66300000000000003"/>
        <n v="3.8093939393939396"/>
        <n v="0.22984918032786883"/>
        <n v="1.03"/>
        <n v="1.7712000000000001"/>
        <n v="2.9174074074074072"/>
        <n v="2.5525000000000002"/>
        <n v="0.17066666666666666"/>
        <n v="4.0599999999999996"/>
        <n v="0.22875000000000001"/>
        <n v="10.295333333333334"/>
        <n v="0.42959999999999998"/>
        <n v="3.92625"/>
        <n v="0.11645161290322581"/>
        <n v="2.9211111111111112"/>
        <n v="1.2066666666666668"/>
        <n v="0.51700000000000002"/>
        <n v="2.6511999999999998"/>
        <n v="0.35517241379310344"/>
        <n v="6.3640999999999996"/>
        <n v="2.7032258064516129E-2"/>
        <n v="3.81"/>
        <n v="1.8680000000000001"/>
        <n v="3.0536107221444291"/>
        <n v="0.16666666666666666"/>
        <n v="4.0105959999999996"/>
        <n v="6.6520999999999997E-2"/>
        <n v="4.8479999999999999"/>
        <n v="0.57799999999999996"/>
        <n v="75.940594059405939"/>
        <n v="0.15777777777777777"/>
        <n v="1.2000166666666667"/>
        <n v="3.0871428571428572"/>
        <n v="3.6693333333333333"/>
        <n v="1.8496363636363637"/>
        <n v="0.34860000000000002"/>
        <n v="1.3616666666666666"/>
        <n v="1.3346666666666667"/>
        <n v="2.895"/>
        <n v="0.24833333333333332"/>
        <n v="8.7097222222222221"/>
        <n v="0.27206666666666668"/>
        <n v="0.65749999999999997"/>
        <n v="0.71119999999999994"/>
        <n v="0.15942857142857142"/>
        <n v="18.585714285714285"/>
        <n v="0.42246153846153844"/>
        <n v="1.0004"/>
        <n v="0.84299999999999997"/>
        <n v="5.5"/>
        <n v="2.936795"/>
        <n v="9.4998721990287124E-2"/>
        <n v="2.3923809523809525"/>
        <n v="5.05"/>
        <n v="0.21479999999999999"/>
        <n v="6.7"/>
        <n v="0.38151515151515153"/>
        <n v="1.5249999999999999"/>
        <n v="20.274999999999999"/>
        <n v="0.10125000000000001"/>
        <n v="3.2937500000000002"/>
        <n v="0.64888888888888885"/>
        <n v="1.5940000000000001"/>
        <n v="3.484"/>
        <n v="0.61"/>
        <n v="1.5331428571428571"/>
        <n v="1.2957892017566521"/>
        <n v="11.02"/>
        <n v="6.1307999999999998"/>
        <n v="0.55653333333333332"/>
        <n v="0.51812499999999995"/>
        <n v="1.1166666666666667"/>
        <n v="1.8208955223880596"/>
        <n v="6.5214285714285714"/>
        <n v="0.14444444444444443"/>
        <n v="3.3"/>
        <n v="1.5926666666666667"/>
        <n v="2.758"/>
        <n v="0.27890909090909088"/>
        <n v="3.6549999999999998"/>
        <n v="1.4442857142857144"/>
        <n v="1.0751999999999999"/>
        <n v="6.1159999999999997"/>
        <n v="0.73666666666666669"/>
        <n v="0.86914285714285711"/>
        <n v="1.3466666666666667"/>
        <n v="5.1494999999999997"/>
        <n v="0.42499999999999999"/>
        <n v="2.2810000000000001"/>
        <n v="0.6303333333333333"/>
        <n v="0.218"/>
        <n v="15.72"/>
        <n v="0.41006451612903227"/>
        <n v="0.8666666666666667"/>
        <n v="0.442"/>
        <n v="1.78"/>
        <n v="1.3946666666666667"/>
        <n v="5.1950000000000003"/>
        <n v="0.35320000000000001"/>
        <n v="0.18466666666666667"/>
        <n v="5.1749999999999998"/>
        <n v="2.0049999999999999"/>
        <n v="1.865"/>
        <n v="2.6669999999999998"/>
        <n v="1.0105"/>
        <n v="7.3999999999999996E-2"/>
        <n v="3.769090909090909"/>
        <n v="1.5665"/>
        <n v="1.3633333333333333"/>
        <n v="0.88149999999999995"/>
        <n v="3.4289485714285712"/>
        <n v="0.33333333333333331"/>
        <n v="1.05"/>
        <n v="1.7529999999999999"/>
        <n v="0.51900000000000002"/>
        <n v="7.6333333333333337"/>
        <n v="0.15359999999999999"/>
        <n v="0.74333333333333329"/>
        <n v="3.1739999999999999"/>
        <n v="0.52200000000000002"/>
        <n v="1.6727272727272726"/>
        <n v="3.13"/>
        <n v="0.18666666666666668"/>
        <n v="17.771999999999998"/>
        <n v="0.31125000000000003"/>
        <n v="8.3674999999999997"/>
        <n v="0.2954"/>
        <n v="5.6775862068965521"/>
        <n v="0.13333333333333333"/>
        <n v="0.30499999999999999"/>
        <n v="0.96299999999999997"/>
        <n v="28.66"/>
        <n v="0.2142"/>
        <n v="0.52749999999999997"/>
        <n v="1.236"/>
        <n v="6.51"/>
        <n v="5.1783333333333337"/>
        <n v="0.21666666666666667"/>
        <n v="6.21"/>
        <n v="23.92"/>
        <n v="0.42500250000000001"/>
        <n v="2.3735294117647059"/>
        <n v="0.35127272727272729"/>
        <n v="14.45"/>
        <n v="0.32729999999999998"/>
        <n v="24.86"/>
        <n v="5.1485166666666666"/>
        <n v="0.13516666666666666"/>
        <n v="1.37"/>
        <n v="9.7500000000000003E-2"/>
        <n v="14.473266666666666"/>
        <n v="1.0965"/>
        <n v="4.7625000000000002"/>
        <n v="1.1110526315789473"/>
        <n v="5.2949999999999999"/>
        <n v="0.60599999999999998"/>
        <n v="0.86833333333333329"/>
        <n v="0.64645600000000003"/>
        <n v="4.3841000000000001"/>
        <n v="7.42"/>
        <n v="0.86699999999999999"/>
        <n v="0.54100000000000004"/>
        <n v="1.0780000000000001"/>
        <n v="2.3050000000000002"/>
        <n v="0.65"/>
        <n v="0.95"/>
        <n v="1.3160000000000001"/>
        <n v="2.3569230769230769"/>
        <n v="0.38500000000000001"/>
        <n v="2.35"/>
        <n v="14.378571428571428"/>
        <n v="0.57389999999999997"/>
        <n v="0.93466666666666665"/>
        <n v="0.60799999999999998"/>
        <n v="0.64519427402862983"/>
        <n v="1.9"/>
        <n v="1.39"/>
        <n v="41.351999999999997"/>
        <n v="0.51161800000000002"/>
        <n v="0.41199999999999998"/>
        <n v="2.2250000000000001"/>
        <n v="0.86571428571428577"/>
        <n v="4.059333333333333"/>
        <n v="0.3175"/>
        <n v="0.13392857142857142"/>
        <n v="4.2919999999999998"/>
        <n v="4.0819999999999999"/>
        <n v="2.4500000000000002"/>
        <n v="0.41224489795918368"/>
        <n v="6.92"/>
        <n v="1.2538888888888888"/>
        <n v="0.95899999999999996"/>
        <n v="1.4266666666666667"/>
        <n v="7.92"/>
        <n v="1.786"/>
        <n v="0.85253731343283579"/>
        <n v="0.66400000000000003"/>
        <n v="2.8218181818181818"/>
        <n v="0.85166666666666668"/>
        <n v="1.8180000000000001"/>
        <n v="1.8783333333333334"/>
        <n v="0.255"/>
        <n v="0.79100000000000004"/>
        <n v="8.0004399999999993"/>
        <n v="0.39473684210526316"/>
        <n v="13.3575"/>
        <n v="0.74639999999999995"/>
        <n v="0.56200000000000006"/>
        <n v="1.0896196002578982"/>
        <n v="1.2787878787878788"/>
        <n v="0.53149999999999997"/>
        <n v="1.51"/>
        <n v="2.8106666666666666"/>
        <n v="0.67225000000000001"/>
        <n v="2.5939999999999999"/>
        <n v="1.218"/>
        <n v="31.9"/>
        <n v="0.30166666666666669"/>
        <n v="1.6866666666666668"/>
        <n v="3.3149999999999999"/>
        <n v="0.19642857142857142"/>
        <n v="6.16"/>
        <n v="0.83333333333333337"/>
        <n v="0.4126725"/>
        <n v="1.3513333333333333"/>
        <n v="0.29649999999999999"/>
        <n v="3.9857142857142858"/>
        <n v="3.2587813620071686"/>
        <n v="2.5390000000000001"/>
        <n v="5.2999999999999999E-2"/>
        <n v="6.7320000000000002"/>
        <n v="2.125757575757576"/>
        <n v="0.27816666666666667"/>
        <n v="0.46545454545454545"/>
        <n v="1.1419999999999999"/>
        <n v="0.65729166666666672"/>
        <n v="15.62"/>
        <n v="0.41260000000000002"/>
        <n v="8.1199999999999992"/>
        <n v="3.8059259259259259"/>
        <n v="0.35899999999999999"/>
        <n v="0.61499999999999999"/>
        <n v="4.2"/>
        <n v="4.6858333333333331"/>
        <n v="0.28545454545454546"/>
        <n v="1.6666666666666667"/>
        <n v="4.5"/>
        <n v="36.402954545454548"/>
        <n v="6.1142857142857145E-2"/>
        <n v="0.48571428571428571"/>
        <n v="2.62"/>
        <n v="0.61099999999999999"/>
        <n v="0.51533333333333331"/>
        <n v="7.5614489003880987"/>
        <n v="1.031110909090909"/>
        <n v="0.92083333333333328"/>
        <n v="45.470909090909089"/>
        <n v="2.9571428571428573"/>
        <n v="3.47"/>
        <n v="0.18759999999999999"/>
        <n v="1.6744444444444446"/>
        <n v="1.175"/>
        <n v="2.3277777777777779"/>
        <n v="0.54400000000000004"/>
        <n v="1.1100000000000001"/>
        <n v="5.024"/>
        <n v="0.45739999999999997"/>
        <n v="0.91549999999999998"/>
        <n v="6.1680000000000001"/>
        <n v="2.0516666666666667"/>
        <n v="1.7470689655172413"/>
        <n v="7.8"/>
        <n v="2.5003333333333333"/>
        <n v="1.9133333333333333"/>
        <n v="3.2549999999999999"/>
        <n v="1.155"/>
        <n v="2.4138235294117649"/>
        <n v="8.4400000000000003E-2"/>
        <n v="0.40200000000000002"/>
        <n v="25.5"/>
        <n v="1.25075"/>
        <n v="0.245"/>
        <n v="3.6357142857142857"/>
        <n v="1.6595"/>
        <n v="0.67166666666666663"/>
        <n v="1.9256249999999999"/>
        <n v="0.45576923076923076"/>
        <n v="2.331818181818182"/>
        <n v="0.44040000000000001"/>
        <n v="208.7"/>
        <n v="2.0009999999999999"/>
        <n v="2.2566666666666668"/>
        <n v="15.632"/>
        <n v="0.19333333333333333"/>
        <n v="1.4545454545454546"/>
        <n v="3.7562500000000001"/>
        <n v="0.82806122448979591"/>
        <n v="3.4"/>
        <n v="2.8879999999999999"/>
        <n v="2.016"/>
        <n v="0.35199999999999998"/>
        <n v="2.7297297297297298"/>
        <n v="0.56499999999999995"/>
        <n v="11.045"/>
        <n v="0.31352380952380954"/>
        <n v="0.33366333333333331"/>
        <n v="1.2592000000000001"/>
        <n v="1.0266666666666666"/>
        <n v="1.3576666666666666"/>
        <n v="500001"/>
        <n v="9.9999999999999995E-7"/>
        <n v="2.9083333333333332"/>
        <n v="5.8479532163742687E-3"/>
        <n v="3.524"/>
        <n v="0.63700000000000001"/>
        <n v="1.7013333333333332E-2"/>
        <n v="6.1733333333333336E-3"/>
        <n v="3.2840000000000001E-2"/>
        <n v="0.48099999999999998"/>
        <n v="80.305999999999997"/>
        <n v="1.95E-2"/>
        <n v="1.504"/>
        <n v="1.3080000000000001"/>
        <n v="3.8753333333333333"/>
        <n v="1.0582"/>
        <n v="0.443"/>
        <n v="0.755"/>
        <n v="2.0406666666666666"/>
        <n v="13.32"/>
        <n v="2.7046666666666668"/>
        <n v="2.9250000000000002E-2"/>
        <n v="3.8888888888888888"/>
        <n v="0.89249999999999996"/>
        <n v="1.935483870967742"/>
        <n v="2.5792583333333337"/>
        <n v="0.34499999999999997"/>
        <n v="1.3819999999999999"/>
        <n v="0.24099999999999999"/>
        <n v="16.045454545454547"/>
        <n v="0.87028571428571433"/>
        <n v="1.5149999999999999"/>
        <n v="1.5555555555555555E-2"/>
        <n v="20.6"/>
        <n v="15.435625"/>
        <n v="0.17083333333333334"/>
        <n v="1.101"/>
        <n v="1.6915"/>
        <n v="0.373"/>
        <n v="4.1760000000000002"/>
        <n v="1.2933333333333332"/>
        <n v="0.29799999999999999"/>
        <n v="7.0466666666666669"/>
        <n v="7.0999999999999994E-2"/>
        <n v="14.320714285714285"/>
        <n v="1.1833333333333333"/>
        <n v="34.122666666666667"/>
        <n v="3.15E-2"/>
        <n v="0.43"/>
        <n v="11.291291291291291"/>
        <n v="1.1442857142857144"/>
        <n v="2.7629999999999999"/>
        <n v="0.504"/>
        <n v="0.2424"/>
        <n v="2.1833333333333331"/>
        <n v="0.432"/>
        <n v="0.38953333333333334"/>
        <n v="9.75"/>
        <n v="0.64379200565970995"/>
        <n v="1.24"/>
        <n v="1.5464285714285715"/>
        <n v="1.835"/>
        <n v="0.43846153846153846"/>
        <n v="23.06"/>
        <n v="0.27066666666666667"/>
        <n v="5.1174999999999997"/>
        <n v="0.35599999999999998"/>
        <n v="5.0374999999999996"/>
        <n v="0.29925000000000002"/>
        <n v="0.84"/>
        <n v="17.245000000000001"/>
        <n v="1.5272727272727273"/>
        <n v="0.33360000000000001"/>
        <n v="3.0613333333333332"/>
        <n v="0.97989999999999999"/>
        <n v="8.8604651162790704E-2"/>
        <n v="9.5966666666666658"/>
        <n v="2.3705882352941177"/>
        <n v="0.93100000000000005"/>
        <n v="1.8100000000000002E-2"/>
        <n v="2.3818181818181818E-2"/>
        <n v="0.28466666666666668"/>
        <n v="0.38571428571428573"/>
        <n v="0.53666666666666663"/>
        <n v="8.9499999999999996E-2"/>
        <n v="2.9411764705882353E-3"/>
        <n v="2.0703999999999998"/>
        <n v="12.054"/>
        <n v="0.221"/>
        <n v="10.334"/>
        <n v="0.28520000000000001"/>
        <n v="8.2727272727272734"/>
        <n v="0.84399999999999997"/>
        <n v="0.43857142857142856"/>
        <n v="2.9398466666666669"/>
        <n v="1.2626925000000002"/>
        <n v="2.6560000000000001"/>
        <n v="5.2946666666666671"/>
        <n v="1.4664300000000001"/>
        <n v="0.23350000000000001"/>
        <n v="2.1530549999999997"/>
        <n v="0.27500000000000002"/>
        <n v="0.73"/>
        <n v="5.51"/>
        <n v="0.80200000000000005"/>
        <n v="4.2685000000000004"/>
        <n v="0.35799999999999998"/>
        <n v="1.2605"/>
        <n v="6.4987500000000002"/>
        <n v="1.974"/>
        <n v="0.45222222222222225"/>
        <n v="0.77349999999999997"/>
        <n v="0.95833333333333337"/>
        <n v="3.0150000000000001"/>
        <n v="3.3290000000000002"/>
        <n v="5.8500000000000003E-2"/>
        <n v="1.4285714285714286"/>
        <n v="1.5466666666666667E-3"/>
        <n v="0.33407999999999999"/>
        <n v="11250.5"/>
        <n v="0.23911111111111111"/>
        <n v="5.7428571428571424E-3"/>
        <n v="8.8099999999999998E-2"/>
        <n v="1.9363636363636364E-2"/>
        <n v="0.78600000000000003"/>
        <n v="75001.5"/>
        <n v="6.0666666666666667E-2"/>
        <n v="2.0249999999999999"/>
        <n v="0.91300000000000003"/>
        <n v="0.55000000000000004"/>
        <n v="8.7639999999999993"/>
        <n v="1.0599949999999998"/>
        <n v="1.000952380952381"/>
        <n v="0.66667333333333334"/>
        <n v="1.78857"/>
        <n v="1.43"/>
        <n v="4.2560000000000002"/>
        <n v="12.196666666666667"/>
        <n v="1.5717142857142856"/>
        <n v="0.53"/>
        <n v="21.084"/>
        <n v="0.14299999999999999"/>
        <n v="0.1002"/>
        <n v="5.3010999999999999"/>
        <n v="2.512"/>
        <n v="1.1666666666666667"/>
        <n v="2.7258333333333336"/>
        <n v="50.411999999999999"/>
        <n v="2.0250000000000001E-2"/>
        <n v="872"/>
        <n v="0.10970000000000001"/>
        <n v="0.21299999999999999"/>
        <n v="0.81320000000000003"/>
        <n v="8.5918367346938779E-2"/>
        <n v="4.725E-3"/>
        <n v="0.24242857142857144"/>
        <n v="0.20276190476190475"/>
        <n v="0.16253846153846155"/>
        <n v="1.2666666666666666E-3"/>
        <n v="0.85199999999999998"/>
        <n v="1.788E-2"/>
        <n v="2.2727272727272726E-3"/>
        <n v="0.42399999999999999"/>
        <n v="4.5586406962287605E-3"/>
        <n v="0.1255"/>
        <n v="9.0399999999999994E-2"/>
        <n v="0.11440774921821371"/>
        <n v="310"/>
        <n v="6.8633333333333338E-2"/>
        <n v="0.3182051282051282"/>
        <n v="6.5333333333333327E-2"/>
        <n v="187500"/>
        <n v="0.27100000000000002"/>
        <n v="5.8999999999999997E-2"/>
        <n v="0.3155"/>
        <n v="1.7333333333333333E-2"/>
        <n v="10.775"/>
        <n v="1.04E-2"/>
        <n v="0.3256"/>
        <n v="1.35E-2"/>
        <n v="0.48833333333333334"/>
        <n v="1.7299999999999999E-2"/>
        <n v="0.67333333333333334"/>
        <n v="0.10199999999999999"/>
        <n v="0.18"/>
        <n v="3.0833333333333333E-3"/>
        <n v="0.49883333333333335"/>
        <n v="9.0899999999999995E-2"/>
        <n v="3.4285714285714287E-2"/>
        <n v="1.5E-3"/>
        <n v="2.7E-2"/>
        <n v="2.0333333333333332E-2"/>
        <n v="1.8453333333333333"/>
        <n v="0.1991304347826087"/>
        <n v="9.06E-2"/>
        <n v="9.1833333333333336E-2"/>
        <n v="7.857142857142857E-2"/>
        <n v="0.26300000000000001"/>
        <n v="0.12425"/>
        <n v="0.13760831889081457"/>
        <n v="1.5360983102918587E-3"/>
        <n v="1.4850000000000001"/>
        <n v="5.2566666666666664E-2"/>
        <n v="100000.5"/>
        <n v="8800"/>
        <n v="1.2727272727272728E-3"/>
        <n v="2.2892857142857142E-2"/>
        <n v="0.14599999999999999"/>
        <n v="1.26E-2"/>
        <n v="2.2499999999999999E-2"/>
        <n v="5.4666666666666669E-2"/>
        <n v="0.31"/>
        <n v="4.2200000000000001E-2"/>
        <n v="3.8938053097345134E-3"/>
        <n v="9.0666666666666673E-3"/>
        <n v="1.5071428571428571E-2"/>
        <n v="3.9049999999999998"/>
        <n v="6.4000000000000001E-2"/>
        <n v="339"/>
        <n v="0.91445427728613571"/>
        <n v="1.0038461538461538"/>
        <n v="2.3777777777777777E-3"/>
        <n v="5.5E-2"/>
        <n v="0.49"/>
        <n v="5.6666666666666671E-3"/>
        <n v="4.5611764705882356"/>
        <n v="8.527827648114902E-3"/>
        <n v="0.08"/>
        <n v="6.0606060606060608E-2"/>
        <n v="25001.5"/>
        <n v="2.4849999999999999"/>
        <n v="0.23833333333333334"/>
        <n v="0.92479999999999996"/>
        <n v="5.6625000000000002E-2"/>
        <n v="1.9166666666666665E-2"/>
        <n v="0.1608"/>
        <n v="15001"/>
        <n v="0.90259067357512957"/>
        <n v="2.638888888888889E-3"/>
        <n v="287.5"/>
        <n v="4.5217391304347827E-2"/>
        <n v="1.9333333333333334E-2"/>
        <n v="0.20833333333333334"/>
        <n v="0.83473333333333333"/>
        <n v="0.3125"/>
        <n v="0.187"/>
        <n v="8.2600000000000007E-2"/>
        <n v="1.0155406746031745"/>
        <n v="8.368200836820083E-3"/>
        <n v="0.27296296296296296"/>
        <n v="0.2823"/>
        <n v="2.6250000000000002E-3"/>
        <n v="0.75"/>
        <n v="9.1999999999999998E-2"/>
        <n v="1.9642857142857142E-2"/>
        <n v="0.60019999999999996"/>
        <n v="9.4117647058823532E-4"/>
        <n v="2.2519999999999998"/>
        <n v="3.6666666666666667E-2"/>
        <n v="4440"/>
        <n v="9.9211711711711711E-2"/>
        <n v="0.159"/>
        <n v="2.7142857142857142E-2"/>
        <n v="2.8500000000000001E-2"/>
        <n v="262.5"/>
        <n v="0.93333333333333335"/>
        <n v="6.7499999999999999E-3"/>
        <n v="4.0526315789473681E-2"/>
        <n v="0.20300000000000001"/>
        <n v="6.9900000000000006E-3"/>
        <n v="0.12303290414878398"/>
        <n v="0.13200000000000001"/>
        <n v="3.6999999999999998E-2"/>
        <n v="0.20945454545454545"/>
        <n v="1.9071428571428573"/>
        <n v="1.3489208633093526E-3"/>
        <n v="5.0599999999999996"/>
        <n v="1.3428571428571429E-2"/>
        <n v="4800"/>
        <n v="6.4000000000000003E-3"/>
        <n v="5.4545454545454548E-4"/>
        <n v="0.29199999999999998"/>
        <n v="135"/>
        <n v="0.22833333333333333"/>
        <n v="0.64100000000000001"/>
        <n v="0.76666666666666672"/>
        <n v="0.10696969696969696"/>
        <n v="8.2000000000000007E-3"/>
        <n v="2.9499999999999998E-2"/>
        <n v="0.31333333333333335"/>
      </sharedItems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rian bates" refreshedDate="44140.988888078704" createdVersion="6" refreshedVersion="6" minRefreshableVersion="3" recordCount="4115" xr:uid="{D2D573EC-0D8C-4C9B-B6E8-5BD8E6964274}">
  <cacheSource type="worksheet">
    <worksheetSource ref="A1:R1048576" sheet="Excel Homework Challenege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Blank="1" containsMixedTypes="1" containsNumber="1" minValue="4.4241914790072115E-5" maxValue="2500000"/>
    </cacheField>
    <cacheField name="Average Donation" numFmtId="0">
      <sharedItems containsString="0" containsBlank="1" containsNumber="1" minValue="9.9999999999999995E-7" maxValue="50000000"/>
    </cacheField>
    <cacheField name="Category" numFmtId="0">
      <sharedItems containsBlank="1"/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rian bates" refreshedDate="44141.963845833336" createdVersion="6" refreshedVersion="6" minRefreshableVersion="3" recordCount="4115" xr:uid="{AEC699D4-5A4C-493A-9FD2-375F36EB2CF6}">
  <cacheSource type="worksheet">
    <worksheetSource ref="A1:T1048576" sheet="Excel Homework Challenege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 count="42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  <m/>
      </sharedItems>
    </cacheField>
    <cacheField name="Percent Funded" numFmtId="0">
      <sharedItems containsBlank="1" containsMixedTypes="1" containsNumber="1" minValue="4.4241914790072115E-5" maxValue="2500000" count="2882">
        <n v="0.73067996217656661"/>
        <n v="0.70122159284788099"/>
        <n v="0.95238095238095233"/>
        <n v="0.9624639076034649"/>
        <n v="0.81306401696495034"/>
        <n v="0.91093394077448742"/>
        <n v="0.93907735649724144"/>
        <n v="0.98792535675082327"/>
        <n v="0.99956590280792346"/>
        <n v="0.7936633914824045"/>
        <n v="0.99502487562189057"/>
        <n v="0.82987551867219922"/>
        <n v="0.60498507703476645"/>
        <n v="0.62511162707626367"/>
        <n v="0.99075297225891679"/>
        <n v="0.93808630393996251"/>
        <n v="0.99758915953113314"/>
        <n v="0.99337748344370858"/>
        <n v="0.94054707861374642"/>
        <n v="0.68825910931174084"/>
        <n v="0.99800399201596801"/>
        <n v="0.9162951956414066"/>
        <n v="0.85365853658536583"/>
        <n v="0.84388185654008441"/>
        <n v="0.91905272447928432"/>
        <n v="0.75"/>
        <n v="0.64432989690721654"/>
        <n v="0.89505482210785414"/>
        <n v="0.99651220727453915"/>
        <n v="0.81081081081081086"/>
        <n v="0.98716926744636591"/>
        <n v="1"/>
        <n v="0.99754558204768584"/>
        <n v="0.97947761194029848"/>
        <n v="0.76650943396226412"/>
        <n v="0.60060060060060061"/>
        <n v="0.70348223707351387"/>
        <n v="0.54513467304309038"/>
        <n v="0.90876045074518352"/>
        <n v="0.76347533974652615"/>
        <n v="0.98667982239763197"/>
        <n v="0.70493454179254789"/>
        <n v="0.32398107950495691"/>
        <n v="0.83333333333333337"/>
        <n v="0.96"/>
        <n v="0.92927302970885872"/>
        <n v="0.92635479388605835"/>
        <n v="0.78113904274960944"/>
        <n v="0.86051114361930992"/>
        <n v="0.91213134691395559"/>
        <n v="0.99009900990099009"/>
        <n v="0.77547339945897209"/>
        <n v="0.93229227362778233"/>
        <n v="0.98135426889106969"/>
        <n v="0.97172286463900492"/>
        <n v="0.99874457806537187"/>
        <n v="0.96808961498000357"/>
        <n v="0.67430883344571813"/>
        <n v="0.64627315812149932"/>
        <n v="0.88091368367270539"/>
        <n v="0.57692307692307687"/>
        <n v="0.92998538594393521"/>
        <n v="0.84317032040472173"/>
        <n v="0.86021505376344087"/>
        <n v="0.78636959370904325"/>
        <n v="0.90136945060630624"/>
        <n v="0.78616352201257866"/>
        <n v="0.80681308830121024"/>
        <n v="0.92243186582809222"/>
        <n v="0.88548861261644185"/>
        <n v="0.86633663366336633"/>
        <n v="0.65217391304347827"/>
        <n v="0.25477707006369427"/>
        <n v="3.7009622501850484E-2"/>
        <n v="0.78740157480314965"/>
        <n v="0.93240093240093236"/>
        <n v="0.50505050505050508"/>
        <n v="0.99987501562304715"/>
        <n v="0.97560975609756095"/>
        <n v="0.79681274900398402"/>
        <n v="0.93926111458985595"/>
        <n v="0.95602294455066916"/>
        <n v="0.97222222222222221"/>
        <n v="0.86906141367323286"/>
        <n v="0.99601593625498008"/>
        <n v="0.95057034220532322"/>
        <n v="0.9041591320072333"/>
        <n v="0.96153846153846156"/>
        <n v="0.76086956521739135"/>
        <n v="0.87209302325581395"/>
        <n v="0.94117647058823528"/>
        <n v="0.94322419181407169"/>
        <n v="0.78277886497064575"/>
        <n v="0.95098756400877837"/>
        <n v="0.93101988997037666"/>
        <n v="0.97592713077423554"/>
        <n v="0.40540540540540543"/>
        <n v="0.45558086560364464"/>
        <n v="0.76470588235294112"/>
        <n v="0.64695009242144175"/>
        <n v="0.70921985815602839"/>
        <n v="0.967741935483871"/>
        <n v="0.71202531645569622"/>
        <n v="0.87983911513323276"/>
        <n v="0.9950864840719823"/>
        <n v="0.88470834704631274"/>
        <n v="0.95641682116476856"/>
        <n v="7000"/>
        <n v="3000"/>
        <s v="0"/>
        <n v="364.23841059602648"/>
        <n v="7.1428571428571432"/>
        <n v="18.024513338139869"/>
        <n v="42.10526315789474"/>
        <n v="53.561863952865558"/>
        <n v="10.450685826257349"/>
        <n v="7.4441687344913152"/>
        <n v="31.833616298811545"/>
        <n v="9.2807424593967518"/>
        <n v="300"/>
        <n v="3.6231884057971016"/>
        <n v="13.31360946745562"/>
        <n v="173.91304347826087"/>
        <n v="1250"/>
        <n v="108.69565217391305"/>
        <n v="4.31721572794899"/>
        <n v="1785.7142857142858"/>
        <n v="12666.666666666666"/>
        <n v="139.27576601671308"/>
        <n v="37.5"/>
        <n v="16666.666666666668"/>
        <n v="19.607843137254903"/>
        <n v="374.375"/>
        <n v="50000"/>
        <n v="10000"/>
        <n v="6.4367816091954024"/>
        <n v="187.5"/>
        <n v="1.6666666666666667"/>
        <n v="24.615384615384617"/>
        <n v="4.4642857142857144"/>
        <n v="30.76923076923077"/>
        <n v="15.420200462606013"/>
        <n v="2.5"/>
        <n v="5"/>
        <n v="2.9925187032418954"/>
        <n v="4.7409972299168972"/>
        <n v="2.788933511825078"/>
        <n v="29.411764705882351"/>
        <n v="18.181818181818183"/>
        <n v="6.25"/>
        <n v="1449.2753623188405"/>
        <n v="240"/>
        <n v="20"/>
        <n v="58823.529411764706"/>
        <n v="833.33333333333337"/>
        <n v="2.3890784982935154"/>
        <n v="9.5419847328244281"/>
        <n v="89.605734767025083"/>
        <n v="3.8178867996563901"/>
        <n v="1.7105263157894737"/>
        <n v="3.3512064343163539"/>
        <n v="1.9715440475799297"/>
        <n v="6.1538461538461542"/>
        <n v="6.572769953051643"/>
        <n v="3.9603960396039604"/>
        <n v="2.2421524663677128"/>
        <n v="6300"/>
        <n v="2500"/>
        <n v="12500"/>
        <n v="440"/>
        <n v="1.7953824200462347"/>
        <n v="8.3731055848614258"/>
        <n v="50"/>
        <n v="5.6721497447532618"/>
        <n v="138.88888888888889"/>
        <n v="7.6923076923076925"/>
        <n v="116"/>
        <n v="250"/>
        <n v="36.363636363636367"/>
        <n v="2.4937655860349128"/>
        <n v="4"/>
        <n v="0.9290733051225385"/>
        <n v="0.8878048780487805"/>
        <n v="0.88135593220338981"/>
        <n v="0.97473487211478482"/>
        <n v="0.87906567876428476"/>
        <n v="0.96413420748168144"/>
        <n v="0.32737510639690959"/>
        <n v="0.74571215510812827"/>
        <n v="0.98684592432633256"/>
        <n v="0.88558271342543393"/>
        <n v="0.94711917916337807"/>
        <n v="0.79635949943117179"/>
        <n v="0.54182921543129603"/>
        <n v="0.99272005294506949"/>
        <n v="0.85508637441239532"/>
        <n v="0.93691515998997499"/>
        <n v="0.71890726096333568"/>
        <n v="0.93697454133088409"/>
        <n v="0.52317672909908963"/>
        <n v="0.75793236858311719"/>
        <n v="0.93984962406015038"/>
        <n v="0.93109869646182497"/>
        <n v="0.41666666666666669"/>
        <n v="0.84687572302014846"/>
        <n v="0.84602368866328259"/>
        <n v="0.90009000900090008"/>
        <n v="0.6872852233676976"/>
        <n v="0.75971197275217806"/>
        <n v="0.89766606822262118"/>
        <n v="0.67919200873549601"/>
        <n v="0.65527065527065531"/>
        <n v="0.95529231944975157"/>
        <n v="0.56359090063704553"/>
        <n v="0.92785207811029935"/>
        <n v="0.64102564102564108"/>
        <n v="0.9225517782185525"/>
        <n v="0.6775067750677507"/>
        <n v="0.90594859787032389"/>
        <n v="0.66512292457013356"/>
        <n v="0.63565398138132101"/>
        <n v="0.64043447074495341"/>
        <n v="0.82927241146386188"/>
        <n v="0.98825079609091904"/>
        <n v="0.87510118357435085"/>
        <n v="0.95578399855103147"/>
        <n v="0.43701504986185646"/>
        <n v="0.91614242960972336"/>
        <n v="0.56721497447532609"/>
        <n v="0.96889254225970156"/>
        <n v="0.95401640908223617"/>
        <n v="0.9373437760373271"/>
        <n v="0.83319446758873517"/>
        <n v="0.98515438025908253"/>
        <n v="0.98634294385432475"/>
        <n v="0.75126332440632171"/>
        <n v="0.84227407261413234"/>
        <n v="0.99364069952305245"/>
        <n v="0.91800041441161562"/>
        <n v="0.55880750478478924"/>
        <n v="0.9830653235110689"/>
        <n v="0.8422116477870889"/>
        <n v="0.99542106310969536"/>
        <n v="0.72744907856450047"/>
        <n v="0.43169121381411885"/>
        <n v="0.76726342710997442"/>
        <n v="0.34141345168999659"/>
        <n v="0.89832584728460596"/>
        <n v="0.94726870855699397"/>
        <n v="0.8407286314806165"/>
        <n v="0.96034726156978367"/>
        <n v="0.96059956782625433"/>
        <n v="0.8938547486033519"/>
        <n v="0.95478798090424033"/>
        <n v="0.25963910164870829"/>
        <n v="0.98767383059418457"/>
        <n v="0.87894058361654748"/>
        <n v="0.99203068681591222"/>
        <n v="0.35295778624876467"/>
        <n v="0.88746893858714948"/>
        <n v="0.93826233814974669"/>
        <n v="0.97406211733273962"/>
        <n v="0.92668099933278969"/>
        <n v="0.81251880830574785"/>
        <n v="0.98425196850393704"/>
        <n v="0.95789110693896318"/>
        <n v="0.88550638568171591"/>
        <n v="0.73313782991202348"/>
        <n v="0.96511681773961921"/>
        <n v="0.94786729857819907"/>
        <n v="0.98204264870931535"/>
        <n v="0.93804230570798741"/>
        <n v="0.88483829580144224"/>
        <n v="0.79854664510590723"/>
        <n v="0.98823994465856313"/>
        <n v="0.97309673726388091"/>
        <n v="0.85587772314615174"/>
        <n v="0.98845159058335108"/>
        <n v="0.90798811625153442"/>
        <n v="0.9252120277563608"/>
        <n v="0.79985374103021167"/>
        <n v="0.93708165997322623"/>
        <n v="0.99634937588675099"/>
        <n v="0.98011701943800744"/>
        <n v="0.97958944967541961"/>
        <n v="0.81118881118881114"/>
        <n v="0.5872376809279295"/>
        <n v="0.89613363144712144"/>
        <n v="0.970873786407767"/>
        <n v="0.93777223294728651"/>
        <n v="0.87138375740676188"/>
        <n v="0.78529194382852918"/>
        <n v="0.85792724776938911"/>
        <n v="0.92065607125602222"/>
        <n v="0.96206706981858159"/>
        <n v="0.86016220201523719"/>
        <n v="0.97378189622601086"/>
        <n v="0.57471264367816088"/>
        <n v="0.97004501008846811"/>
        <n v="0.95369458128078821"/>
        <n v="0.98643649815043155"/>
        <n v="0.90027638485014905"/>
        <n v="0.80541666666666667"/>
        <n v="0.98684210526315785"/>
        <n v="0.90775874366189879"/>
        <n v="0.96178507309566552"/>
        <n v="0.98701298701298701"/>
        <n v="0.96758493702473436"/>
        <n v="0.96050407253726755"/>
        <n v="0.90780601442433928"/>
        <n v="0.81953778069168992"/>
        <n v="0.87589706457697092"/>
        <n v="0.7978723404255319"/>
        <n v="0.9375"/>
        <n v="0.76540375047837739"/>
        <n v="0.94375963020030817"/>
        <n v="0.87412587412587417"/>
        <n v="0.8947211452430659"/>
        <n v="0.86147484493452786"/>
        <n v="0.70671378091872794"/>
        <n v="0.95483624558388236"/>
        <n v="0.39087947882736157"/>
        <n v="0.48377723970944309"/>
        <n v="0.89202087328843493"/>
        <n v="0.94355645298258195"/>
        <n v="0.99833610648918469"/>
        <n v="0.46731270598652169"/>
        <n v="0.79264426125554854"/>
        <n v="0.55085653330429996"/>
        <n v="0.99393698439518929"/>
        <n v="0.9910537311833717"/>
        <n v="0.90541984318128321"/>
        <n v="0.89370602776193198"/>
        <n v="0.92554456728477608"/>
        <n v="0.96246137663532971"/>
        <n v="0.7989773090444231"/>
        <n v="0.9362857544122466"/>
        <n v="0.89045212706751853"/>
        <n v="0.96327977497784456"/>
        <n v="0.70596540769502292"/>
        <n v="0.95002850085502566"/>
        <n v="0.97001274873898347"/>
        <n v="0.92885375494071143"/>
        <n v="0.92846508142307171"/>
        <n v="0.98473658296405708"/>
        <n v="0.9858270925001561"/>
        <n v="0.73099415204678364"/>
        <n v="0.77942322681215903"/>
        <n v="0.98960910440376049"/>
        <n v="0.78839482812992745"/>
        <n v="0.95160211136718464"/>
        <n v="0.97225141896153033"/>
        <n v="0.97897990294113535"/>
        <n v="0.83182910902784124"/>
        <n v="0.99752992589777689"/>
        <n v="0.99370064767988642"/>
        <n v="0.99564405724953331"/>
        <n v="227.58620689655172"/>
        <n v="49.833887043189371"/>
        <n v="93.023255813953483"/>
        <n v="130.718954248366"/>
        <n v="14.713094654242274"/>
        <n v="8333.3333333333339"/>
        <n v="75.187969924812023"/>
        <n v="17.751479289940828"/>
        <n v="41.666666666666664"/>
        <n v="7.2289156626506026"/>
        <n v="10.526315789473685"/>
        <n v="36666.666666666664"/>
        <n v="10.660980810234541"/>
        <n v="1000"/>
        <n v="2.5407263488267824"/>
        <n v="30000"/>
        <n v="13.70757180156658"/>
        <n v="6000"/>
        <n v="30.484087306426044"/>
        <n v="44.444444444444443"/>
        <n v="126.26262626262626"/>
        <n v="1.5625"/>
        <n v="3649.0384615384614"/>
        <n v="121.95121951219512"/>
        <n v="1444.4444444444443"/>
        <n v="145.70491803278688"/>
        <n v="12.180267965895249"/>
        <n v="1560"/>
        <n v="340"/>
        <n v="44"/>
        <n v="1010"/>
        <n v="3.7101449275362319"/>
        <n v="131.57894736842104"/>
        <n v="4.6349942062572422"/>
        <n v="98.039215686274517"/>
        <n v="8.4085002293227333"/>
        <n v="5.6737588652482271"/>
        <n v="34.843205574912893"/>
        <n v="3300"/>
        <n v="44.837657110131474"/>
        <n v="3.0712530712530715"/>
        <n v="5.1519835136527563"/>
        <n v="16.393442622950818"/>
        <n v="1.9920318725099602"/>
        <n v="536.91275167785238"/>
        <n v="4.5647569876644765"/>
        <n v="11000"/>
        <n v="348.82325581395349"/>
        <n v="645.16129032258061"/>
        <n v="60000"/>
        <n v="149.33333333333334"/>
        <n v="21.74615898463594"/>
        <n v="10.471204188481675"/>
        <n v="30.232558139534884"/>
        <n v="86.956521739130437"/>
        <n v="57.017543859649123"/>
        <n v="73.134328358208961"/>
        <n v="230.76923076923077"/>
        <n v="800"/>
        <n v="31.25"/>
        <n v="125"/>
        <n v="500"/>
        <n v="33.333333333333336"/>
        <n v="727.27272727272725"/>
        <n v="7.181844297615628"/>
        <n v="30"/>
        <n v="3.9349316457750194"/>
        <n v="73.170731707317074"/>
        <n v="4.3703568827385286"/>
        <n v="0.97943192948090108"/>
        <n v="0.95565749235474007"/>
        <n v="0.82918739635157546"/>
        <n v="0.92019297761301933"/>
        <n v="0.8771929824561403"/>
        <n v="0.99157164105106599"/>
        <n v="0.86466165413533835"/>
        <n v="0.76677316293929709"/>
        <n v="0.92779291553133514"/>
        <n v="0.81135902636916835"/>
        <n v="0.95541401273885351"/>
        <n v="0.8456117873158232"/>
        <n v="0.33066596124594932"/>
        <n v="0.99360120821906917"/>
        <n v="15000"/>
        <n v="180"/>
        <n v="250000"/>
        <n v="314.28571428571428"/>
        <n v="83.333333333333329"/>
        <n v="3.6517674554484372"/>
        <n v="1153.8461538461538"/>
        <n v="1111.1111111111111"/>
        <n v="36.764705882352942"/>
        <n v="142.85714285714286"/>
        <n v="19.836022216344883"/>
        <n v="203.2520325203252"/>
        <n v="2.7330508474576272"/>
        <n v="40"/>
        <n v="109.80966325036603"/>
        <n v="4800"/>
        <n v="272.72727272727275"/>
        <n v="1102.9411764705883"/>
        <n v="18000"/>
        <n v="5000"/>
        <n v="100"/>
        <n v="598.5915492957746"/>
        <n v="235.84905660377359"/>
        <n v="256.90173410404623"/>
        <n v="139.75"/>
        <n v="231.66023166023166"/>
        <n v="80000"/>
        <n v="8928.5714285714294"/>
        <n v="68.571428571428569"/>
        <n v="9000"/>
        <n v="178.57142857142858"/>
        <n v="11.009174311926605"/>
        <n v="29.900332225913623"/>
        <n v="7500"/>
        <n v="22.421524663677129"/>
        <n v="1639.344262295082"/>
        <n v="4.3478260869565215"/>
        <n v="961.53846153846155"/>
        <n v="234.74178403755869"/>
        <n v="3333.3333333333335"/>
        <n v="375"/>
        <n v="2.9411764705882355"/>
        <n v="1612.9032258064517"/>
        <n v="71.428571428571431"/>
        <n v="25.422867021456902"/>
        <n v="38.167938931297712"/>
        <n v="102.6694045174538"/>
        <n v="156"/>
        <n v="4.6809174598221253"/>
        <n v="2500000"/>
        <n v="95.785440613026822"/>
        <n v="17.595307917888562"/>
        <n v="5.7537399309551205"/>
        <n v="571.42857142857144"/>
        <n v="1199.9000000000001"/>
        <n v="72.463768115942031"/>
        <n v="8.0321285140562253"/>
        <n v="11111.111111111111"/>
        <n v="1000000"/>
        <n v="0.69306930693069302"/>
        <n v="0.83919018147487678"/>
        <n v="6.8470405379035051E-2"/>
        <n v="0.94510812036897018"/>
        <n v="0.33320236259134411"/>
        <n v="0.35880875493362036"/>
        <n v="0.75828665131136197"/>
        <n v="0.93414292386735176"/>
        <n v="0.78850139677390285"/>
        <n v="0.71448985424406974"/>
        <n v="0.88967971530249113"/>
        <n v="0.99474773197517108"/>
        <n v="0.99535500995355009"/>
        <n v="0.70698358384118321"/>
        <n v="0.37412314886983633"/>
        <n v="0.68079312398944769"/>
        <n v="0.4682524817381532"/>
        <n v="0.79554494828957834"/>
        <n v="0.95728534976969215"/>
        <n v="0.99436526350679488"/>
        <n v="32.701111837802486"/>
        <n v="105.26315789473684"/>
        <n v="285.71428571428572"/>
        <n v="13.274336283185841"/>
        <n v="5.3648068669527893"/>
        <n v="25000"/>
        <n v="9.9800399201596814"/>
        <n v="21.92982456140351"/>
        <n v="4.6495408578402886"/>
        <n v="3.4156893999772286"/>
        <n v="2.5363544132566789"/>
        <n v="4.6236360273719255"/>
        <n v="487.80487804878049"/>
        <n v="6.7340067340067344"/>
        <n v="67.980965329707686"/>
        <n v="3.9086929330831768"/>
        <n v="26.173285198555956"/>
        <n v="6.4574600657074885"/>
        <n v="3.859215807347947"/>
        <n v="943.39622641509436"/>
        <n v="117.4496644295302"/>
        <n v="13.362284950726574"/>
        <n v="3.6166365280289332"/>
        <n v="28.169014084507044"/>
        <n v="1.3700506918755995"/>
        <n v="1.7346429887898698"/>
        <n v="8.1037277147487838"/>
        <n v="192.30769230769232"/>
        <n v="15.313935681470138"/>
        <n v="2.8298149301035713"/>
        <n v="254.23728813559322"/>
        <n v="94.339622641509436"/>
        <n v="175000"/>
        <n v="2.1561017680034498"/>
        <n v="6.4977257959714096"/>
        <n v="1.2132667169021305"/>
        <n v="37.220843672456574"/>
        <n v="3.7593984962406015"/>
        <n v="3.2453413125458401"/>
        <n v="17.921146953405017"/>
        <n v="114.34511434511434"/>
        <n v="102.35414534288638"/>
        <n v="1.266987885359955"/>
        <n v="4.5264229942288106"/>
        <n v="245.90163934426229"/>
        <n v="2.9593678790210411"/>
        <n v="461.90476190476193"/>
        <n v="125.62814070351759"/>
        <n v="6.6696309470875947"/>
        <n v="19.798416126709864"/>
        <n v="9.79020979020979"/>
        <n v="327.86885245901641"/>
        <n v="133.33333333333334"/>
        <n v="77.319587628865975"/>
        <n v="0.69469835466179164"/>
        <n v="0.81893538400079902"/>
        <n v="0.75743804156819972"/>
        <n v="0.91424392027793011"/>
        <n v="0.94812278460952915"/>
        <n v="0.98619329388560162"/>
        <n v="0.64302774205401436"/>
        <n v="0.94727469071481352"/>
        <n v="0.7564868749527196"/>
        <n v="0.79365079365079361"/>
        <n v="0.625"/>
        <n v="0.83001328021248344"/>
        <n v="0.79662605435801315"/>
        <n v="0.87407710475907086"/>
        <n v="0.31732040546496254"/>
        <n v="0.81699346405228757"/>
        <n v="0.93691442848219864"/>
        <n v="0.63157894736842102"/>
        <n v="0.97789947193428517"/>
        <n v="0.90322580645161288"/>
        <n v="0.67567567567567566"/>
        <n v="0.97732603596559808"/>
        <n v="0.55835010060362178"/>
        <n v="0.90024110910186861"/>
        <n v="0.99957161216621448"/>
        <n v="0.99750623441396513"/>
        <n v="0.94732853353543012"/>
        <n v="0.97477516999341962"/>
        <n v="0.89525514771709935"/>
        <n v="0.78125"/>
        <n v="0.96385542168674698"/>
        <n v="0.9812810820782748"/>
        <n v="0.84951456310679607"/>
        <n v="0.42016806722689076"/>
        <n v="0.98039215686274506"/>
        <n v="0.98116169544740972"/>
        <n v="21.276595744680851"/>
        <n v="858"/>
        <n v="2.7766759222530744"/>
        <n v="28.248587570621471"/>
        <n v="2.4154589371980677"/>
        <n v="3800"/>
        <n v="117.46875"/>
        <n v="1.4245014245014245"/>
        <n v="58.823529411764703"/>
        <n v="1.9455252918287937"/>
        <n v="0.75101151863916715"/>
        <n v="0.67506750675067506"/>
        <n v="0.55362402285359968"/>
        <n v="0.70028011204481788"/>
        <n v="0.87591240875912413"/>
        <n v="0.49138841797498833"/>
        <n v="0.91397849462365588"/>
        <n v="0.69264261165052587"/>
        <n v="0.96277278562259305"/>
        <n v="0.99557566175914236"/>
        <n v="0.97295882084466978"/>
        <n v="0.94955489614243327"/>
        <n v="0.89456869009584661"/>
        <n v="0.92994420334779915"/>
        <n v="0.87043024123352397"/>
        <n v="0.99980003999200162"/>
        <n v="0.6573181419807187"/>
        <n v="0.89668808256703869"/>
        <n v="0.81128747795414458"/>
        <n v="0.95751047277079593"/>
        <n v="0.95124851367419738"/>
        <n v="0.96362322331968198"/>
        <n v="0.65861690450054888"/>
        <n v="0.62501562539063471"/>
        <n v="0.78554595443833464"/>
        <n v="0.93457943925233644"/>
        <n v="0.86864262181161622"/>
        <n v="0.72933785846955745"/>
        <n v="0.64220183486238536"/>
        <n v="0.91954022988505746"/>
        <n v="0.74599030212607231"/>
        <n v="0.83916083916083917"/>
        <n v="0.55710306406685239"/>
        <n v="0.74415143481698531"/>
        <n v="0.995698582125219"/>
        <n v="0.98566308243727596"/>
        <n v="0.92735703245749612"/>
        <n v="0.42857142857142855"/>
        <n v="0.99396596395481829"/>
        <n v="0.98360655737704916"/>
        <n v="0.76325284485151268"/>
        <n v="0.85287846481876328"/>
        <n v="0.99078176644499572"/>
        <n v="0.82101806239737274"/>
        <n v="0.68775790921595603"/>
        <n v="0.85751085179982955"/>
        <n v="0.83045028675448407"/>
        <n v="0.98697196999605208"/>
        <n v="0.95858895705521474"/>
        <n v="0.3743448964312453"/>
        <n v="0.51510989010989006"/>
        <n v="0.83070139441536062"/>
        <n v="0.81966602335303018"/>
        <n v="0.8340283569641368"/>
        <n v="0.64443370388271304"/>
        <n v="0.76657723265619016"/>
        <n v="0.95264017419706037"/>
        <n v="0.84587695837250831"/>
        <n v="0.96666666666666667"/>
        <n v="0.45871559633027525"/>
        <n v="0.69441631415394056"/>
        <n v="0.95533795080009554"/>
        <n v="5.5118110236220472"/>
        <n v="44.554455445544555"/>
        <n v="294.11764705882354"/>
        <n v="22.222222222222221"/>
        <n v="2.4074074074074074"/>
        <n v="48.888888888888886"/>
        <n v="5.46875"/>
        <n v="4.1631973355537051"/>
        <n v="900"/>
        <n v="8.4615384615384617"/>
        <n v="322.58064516129031"/>
        <n v="18.46153846153846"/>
        <n v="123.07692307692308"/>
        <n v="77.777777777777771"/>
        <n v="4.1095890410958908"/>
        <n v="2.4510108864696734"/>
        <n v="1.4803849000740192"/>
        <n v="76.92307692307692"/>
        <n v="3.2608695652173911"/>
        <n v="33.451327433628322"/>
        <n v="4.9668874172185431"/>
        <n v="2.4987506246876561"/>
        <n v="1.3333333333333333"/>
        <n v="2.4390243902439024"/>
        <n v="13.888888888888889"/>
        <n v="10.591784164859002"/>
        <n v="24"/>
        <n v="2.4539877300613497"/>
        <n v="10"/>
        <n v="2.5529742149604289"/>
        <n v="41.025641025641029"/>
        <n v="35.714285714285715"/>
        <n v="2.6785714285714284"/>
        <n v="238.0952380952381"/>
        <n v="333.33333333333331"/>
        <n v="331.12582781456956"/>
        <n v="33.163265306122447"/>
        <n v="4.4715447154471546"/>
        <n v="116.66666666666667"/>
        <n v="15.136226034308779"/>
        <n v="17.333333333333332"/>
        <n v="166.66666666666666"/>
        <n v="19.897959183673468"/>
        <n v="200"/>
        <n v="3.2362459546925568"/>
        <n v="4.753521126760563"/>
        <n v="45.454545454545453"/>
        <n v="9.1743119266055047"/>
        <n v="9.2063492063492056"/>
        <n v="2.6086956521739131"/>
        <n v="15.267175572519085"/>
        <n v="6.8790731354091239"/>
        <n v="16.666666666666668"/>
        <n v="3.2894736842105261"/>
        <n v="70"/>
        <n v="87.5"/>
        <n v="280"/>
        <n v="68.75"/>
        <n v="5.8290155440414511"/>
        <n v="43.066322136089575"/>
        <n v="11.22754491017964"/>
        <n v="10.380622837370241"/>
        <n v="7.5041272699984995"/>
        <n v="40.257648953301128"/>
        <n v="52.447552447552447"/>
        <n v="8.3333333333333339"/>
        <n v="73.260073260073256"/>
        <n v="3.566333808844508"/>
        <n v="2.6048450117218027"/>
        <n v="2.503576537911302"/>
        <n v="119.04761904761905"/>
        <n v="2.3037935800952236"/>
        <n v="17.663683466792275"/>
        <n v="58.072009291521489"/>
        <n v="51.502145922746784"/>
        <n v="8.827468785471055"/>
        <n v="2.5733401955738548"/>
        <n v="2.169167803547067"/>
        <n v="2.3703186207240701"/>
        <n v="3.5112359550561796"/>
        <n v="92.838196286472154"/>
        <n v="125.14220705346985"/>
        <n v="83.892617449664428"/>
        <n v="6.756756756756757"/>
        <n v="5.6148231330713081"/>
        <n v="75.471698113207552"/>
        <n v="2.1428571428571428"/>
        <n v="2.1777003484320558"/>
        <n v="442.47787610619469"/>
        <n v="2.8880866425992782"/>
        <n v="48.661800486618006"/>
        <n v="38.358266206367475"/>
        <n v="51.921079958463139"/>
        <n v="2.9702970297029703"/>
        <n v="1.7773585681535473"/>
        <n v="1.2074728077123704"/>
        <n v="6.7294751009421265"/>
        <n v="8080.727272727273"/>
        <n v="5833.333333333333"/>
        <n v="3.3891255568924588"/>
        <n v="15.889830508474576"/>
        <n v="7.8431372549019605"/>
        <n v="7.5642965204236008"/>
        <n v="5.9630292188431726"/>
        <n v="23.584905660377359"/>
        <n v="214.13276231263384"/>
        <n v="3.9861055748533682"/>
        <n v="42.835724994645531"/>
        <n v="13.774104683195592"/>
        <n v="61.53846153846154"/>
        <n v="1.7076988757649068"/>
        <n v="12.83916802191218"/>
        <n v="45.132163034705407"/>
        <n v="3.3780405405405407"/>
        <n v="6.2285892245406416"/>
        <n v="1.2164266251459712"/>
        <n v="1.3324272827810422"/>
        <n v="17.094017094017094"/>
        <n v="2.256317689530686"/>
        <n v="374"/>
        <n v="7.6161462300076161"/>
        <n v="523.86363636363637"/>
        <n v="266.66666666666669"/>
        <n v="4.6435989080298549E-3"/>
        <n v="2.896200185356812"/>
        <n v="3.2679738562091503"/>
        <n v="35.186488388458834"/>
        <n v="4.3708586114656365"/>
        <n v="32.206119162640903"/>
        <n v="2.112676056338028"/>
        <n v="0.48650345260514755"/>
        <n v="0.28424945353042558"/>
        <n v="0.8703220191470844"/>
        <n v="0.42167404596247099"/>
        <n v="0.84290202739010145"/>
        <n v="0.90968373935117708"/>
        <n v="0.99991714972188017"/>
        <n v="0.96999870684081213"/>
        <n v="0.85273300929478979"/>
        <n v="0.8947745168217609"/>
        <n v="0.29231218941829873"/>
        <n v="0.92168415590799546"/>
        <n v="0.97218155197657397"/>
        <n v="0.76922011849066707"/>
        <n v="0.92891760904684972"/>
        <n v="0.88999291961188398"/>
        <n v="0.68807339449541283"/>
        <n v="0.78003120124804992"/>
        <n v="65"/>
        <n v="11.713716762328687"/>
        <n v="1166.6666666666667"/>
        <n v="37.593984962406012"/>
        <n v="2000"/>
        <n v="70.754716981132077"/>
        <n v="1.0473684210526315"/>
        <n v="11.142751021418844"/>
        <n v="37.037037037037038"/>
        <n v="29.697089685210848"/>
        <n v="3.8461538461538463"/>
        <n v="666.66666666666663"/>
        <n v="2.5882352941176472"/>
        <n v="1470.5882352941176"/>
        <n v="75"/>
        <n v="15.849721162312886"/>
        <n v="1.5932361813315206"/>
        <n v="3.4041394335511983"/>
        <n v="13.333333333333334"/>
        <n v="38.34808259587021"/>
        <n v="10.982976386600768"/>
        <n v="5666.666666666667"/>
        <n v="29.239766081871345"/>
        <n v="1200"/>
        <n v="7.0507055406010961"/>
        <n v="12.776831345826235"/>
        <n v="2599.8000000000002"/>
        <n v="8"/>
        <n v="95.238095238095241"/>
        <n v="7.1005917159763312"/>
        <n v="5.4644642851721761"/>
        <n v="19.861762135536665"/>
        <n v="5.5762081784386615"/>
        <n v="2127.6595744680849"/>
        <n v="13.865779256794232"/>
        <n v="2439.0243902439024"/>
        <n v="18.823529411764707"/>
        <n v="61.728395061728392"/>
        <n v="20.19522046449007"/>
        <n v="628.93081761006295"/>
        <n v="2.4242424242424243"/>
        <n v="34.129692832764505"/>
        <n v="222.22222222222223"/>
        <n v="196.07843137254903"/>
        <n v="2.8139361466725847"/>
        <n v="600"/>
        <n v="754.71698113207549"/>
        <n v="2800.8066323101052"/>
        <n v="12.048192771084338"/>
        <n v="41.284403669724767"/>
        <n v="420"/>
        <n v="8620.689655172413"/>
        <n v="454.54545454545456"/>
        <n v="211.76470588235293"/>
        <n v="59.82905982905983"/>
        <n v="952.38095238095241"/>
        <n v="6.9541029207232263"/>
        <n v="150"/>
        <n v="15.518518518518519"/>
        <n v="2.5316455696202533"/>
        <n v="1600"/>
        <n v="241.93548387096774"/>
        <n v="11.320754716981131"/>
        <n v="205.47945205479451"/>
        <n v="9.9206349206349209"/>
        <n v="17.563117453347971"/>
        <n v="160"/>
        <n v="15.384615384615385"/>
        <n v="132.97872340425531"/>
        <n v="66.225165562913901"/>
        <n v="214.28571428571428"/>
        <n v="25.974025974025974"/>
        <n v="1714.2857142857142"/>
        <n v="4.8297512678097076"/>
        <n v="5.2246603970741905"/>
        <n v="61.287027579162412"/>
        <n v="17.647058823529413"/>
        <n v="588.23529411764707"/>
        <n v="4166.666666666667"/>
        <n v="16.930022573363431"/>
        <n v="34.188034188034187"/>
        <n v="17500"/>
        <n v="18.75"/>
        <n v="8.5106382978723403"/>
        <n v="23.80952380952381"/>
        <n v="25"/>
        <n v="0.95295850298882434"/>
        <n v="0.9484066767830045"/>
        <n v="0.96037756558006804"/>
        <n v="0.62285892245406416"/>
        <n v="0.92783505154639179"/>
        <n v="0.7407407407407407"/>
        <n v="0.91680814940577249"/>
        <n v="0.34482758620689657"/>
        <n v="0.96193486326783018"/>
        <n v="0.3103277060575968"/>
        <n v="0.37049339499706163"/>
        <n v="0.39479917881770804"/>
        <n v="0.38372985418265543"/>
        <n v="0.98700334199777195"/>
        <n v="0.7961519323270857"/>
        <n v="0.97620182647361731"/>
        <n v="0.50189717130754252"/>
        <n v="0.9760479041916168"/>
        <n v="0.97138160352686242"/>
        <n v="0.99145820622330694"/>
        <n v="0.86956521739130432"/>
        <n v="0.95999080248332946"/>
        <n v="0.64391500321957507"/>
        <n v="0.94339622641509435"/>
        <n v="0.39321314118317835"/>
        <n v="0.98911968348170132"/>
        <n v="0.77495350278983266"/>
        <n v="0.97817908201655379"/>
        <n v="0.75872534142640369"/>
        <n v="0.12721348279730235"/>
        <n v="0.68634179821551133"/>
        <n v="0.97465886939571145"/>
        <n v="0.58045791680103187"/>
        <n v="0.62826621580079922"/>
        <n v="0.9637006103437199"/>
        <n v="0.89758915712298193"/>
        <n v="0.35666518056174767"/>
        <n v="0.89201243411271791"/>
        <n v="14.150943396226415"/>
        <n v="22.727272727272727"/>
        <n v="25.81311306143521"/>
        <n v="3.4129692832764507"/>
        <n v="110"/>
        <n v="8.6206896551724146"/>
        <n v="35.876190476190473"/>
        <n v="5.617977528089888"/>
        <n v="33.19502074688797"/>
        <n v="1.9708316909735908"/>
        <n v="182.2"/>
        <n v="7.0963926670609103"/>
        <n v="0.96339113680154143"/>
        <n v="0.83160083160083165"/>
        <n v="0.85470085470085466"/>
        <n v="0.81871345029239762"/>
        <n v="0.65945660775520976"/>
        <n v="0.9574875526618154"/>
        <n v="0.49961696033041336"/>
        <n v="0.98231827111984282"/>
        <n v="0.72644250726442505"/>
        <n v="3.2912795573360648E-4"/>
        <n v="0.50288973954814986"/>
        <n v="0.49415252841377039"/>
        <n v="0.84771792920594546"/>
        <n v="0.33929673041332509"/>
        <n v="0.46916124915746454"/>
        <n v="0.95932463545663849"/>
        <n v="0.87976539589442815"/>
        <n v="0.98765432098765427"/>
        <n v="0.79735034347399414"/>
        <n v="0.84033613445378152"/>
        <n v="0.60073937153419599"/>
        <n v="0.83929432133462178"/>
        <n v="0.99528548978522791"/>
        <n v="0.8571428571428571"/>
        <n v="0.92039557426808971"/>
        <n v="0.87168758716875872"/>
        <n v="0.96618357487922701"/>
        <n v="0.64526386646238476"/>
        <n v="0.61674842009613051"/>
        <n v="0.95766177301500655"/>
        <n v="0.94229096060281492"/>
        <n v="0.64541753549796443"/>
        <n v="0.90275869381290041"/>
        <n v="0.90161677920847672"/>
        <n v="0.80897422068816738"/>
        <n v="0.4738213693437574"/>
        <n v="0.98376783079193308"/>
        <n v="0.92307692307692313"/>
        <n v="0.41322314049586778"/>
        <n v="0.99552015928322546"/>
        <n v="0.79957356076759056"/>
        <n v="0.92105263157894735"/>
        <n v="0.90909090909090906"/>
        <n v="0.97815454841865013"/>
        <n v="0.81967213114754101"/>
        <n v="0.98077677520596307"/>
        <n v="0.70833333333333337"/>
        <n v="0.91303355398310893"/>
        <n v="0.95556617295747726"/>
        <n v="0.80645161290322576"/>
        <n v="0.97323600973236013"/>
        <n v="0.76769032688254113"/>
        <n v="2.5235000946312534"/>
        <n v="3.849608623123316"/>
        <n v="1.5326524640871662"/>
        <n v="8.6850790342192106"/>
        <n v="8.8028169014084501"/>
        <n v="0.89292646944638554"/>
        <n v="6.4516129032258061"/>
        <n v="3.1222680154864495"/>
        <n v="164.28571428571428"/>
        <n v="3.213883978788366"/>
        <n v="88.757396449704146"/>
        <n v="2.4750024750024751"/>
        <n v="75000"/>
        <n v="17.441353449027645"/>
        <n v="6.5252854812398047"/>
        <n v="6.6210045662100461"/>
        <n v="198.80715705765408"/>
        <n v="76.756936368167473"/>
        <n v="330.18867924528303"/>
        <n v="11.261261261261261"/>
        <n v="10.16260162601626"/>
        <n v="41.152263374485599"/>
        <n v="88.495575221238937"/>
        <n v="28.152492668621701"/>
        <n v="42.906178489702519"/>
        <n v="122.54901960784314"/>
        <n v="4.4455734789787886"/>
        <n v="73.163593795727252"/>
        <n v="9.2987485142976993"/>
        <n v="5.0607287449392713"/>
        <n v="1.1772046099332525"/>
        <n v="2.0250293629257623"/>
        <n v="30.272452068617557"/>
        <n v="15.073861923424781"/>
        <n v="1.4212620807276861"/>
        <n v="0.97753621771686638"/>
        <n v="0.26473702788563358"/>
        <n v="0.8"/>
        <n v="0.67876437179664773"/>
        <n v="0.97847358121330719"/>
        <n v="0.98162071846282373"/>
        <n v="0.48971596474045054"/>
        <n v="0.96107640557424312"/>
        <n v="0.98750802350269096"/>
        <n v="0.73453797561333922"/>
        <n v="0.74850299401197606"/>
        <n v="0.76775431861804222"/>
        <n v="0.81512879034887509"/>
        <n v="0.54701426741918668"/>
        <n v="0.79808459696727851"/>
        <n v="0.89552238805970152"/>
        <n v="0.86387434554973819"/>
        <n v="0.57736720554272514"/>
        <n v="0.79375578780261935"/>
        <n v="0.91659028414298804"/>
        <n v="0.84286574352799515"/>
        <n v="0.99734042553191493"/>
        <n v="0.79058133026376953"/>
        <n v="0.87519691930684407"/>
        <n v="0.90334236675700086"/>
        <n v="0.94923443773259697"/>
        <n v="0.96463022508038587"/>
        <n v="0.9338225483655771"/>
        <n v="0.95229025807065992"/>
        <n v="0.52779732582688244"/>
        <n v="0.58368597694440394"/>
        <n v="0.39606080068507815"/>
        <n v="0.86092715231788075"/>
        <n v="0.49176297024834031"/>
        <n v="0.89605734767025091"/>
        <n v="0.23584905660377359"/>
        <n v="0.93370681605975725"/>
        <n v="0.95819858665708468"/>
        <n v="0.47078964262786216"/>
        <n v="0.80589454294266638"/>
        <n v="0.90574685054837312"/>
        <n v="0.45714285714285713"/>
        <n v="0.73193046660567251"/>
        <n v="0.74179904070548053"/>
        <n v="0.91653027823240585"/>
        <n v="0.90744101633393826"/>
        <n v="0.87997184090109115"/>
        <n v="0.97703957010258913"/>
        <n v="0.81877729257641918"/>
        <n v="0.89376915219611852"/>
        <n v="0.93196644920782856"/>
        <n v="0.87834870443566093"/>
        <n v="0.91172813924575213"/>
        <n v="0.79274200651810089"/>
        <n v="0.59726962457337884"/>
        <n v="0.20140175622331427"/>
        <n v="0.91608647856357639"/>
        <n v="0.97489641725566656"/>
        <n v="60.165975103734439"/>
        <n v="428.57142857142856"/>
        <n v="21.875"/>
        <n v="5.5"/>
        <n v="81.818181818181813"/>
        <n v="14.157303370786517"/>
        <n v="36.666666666666664"/>
        <n v="4.9115913555992146"/>
        <n v="11.933174224343675"/>
        <n v="12.406947890818859"/>
        <n v="3.1301786043085986"/>
        <n v="14.906832298136646"/>
        <n v="10.012210012210012"/>
        <n v="129.87012987012986"/>
        <n v="3.7174721189591078"/>
        <n v="15.138888888888889"/>
        <n v="13000"/>
        <n v="89.10891089108911"/>
        <n v="6666.666666666667"/>
        <n v="100000"/>
        <n v="9475"/>
        <n v="9.5238095238095237"/>
        <n v="34.482758620689658"/>
        <n v="0.98770699869425127"/>
        <n v="0.92151035547261961"/>
        <n v="0.67720090293453727"/>
        <n v="0.61274509803921573"/>
        <n v="0.21909908646635898"/>
        <n v="0.92697896974398586"/>
        <n v="0.86896072297532156"/>
        <n v="0.9768637532133676"/>
        <n v="0.92229771978823627"/>
        <n v="0.79914757591901975"/>
        <n v="0.96301423455415447"/>
        <n v="0.72095974160802856"/>
        <n v="0.82976534236118027"/>
        <n v="0.89073634204275531"/>
        <n v="0.53002690769934757"/>
        <n v="0.15115908788590915"/>
        <n v="0.89839187853741798"/>
        <n v="8.4629990319513931E-2"/>
        <n v="0.7279344858962693"/>
        <n v="0.85440582909832852"/>
        <n v="47.61904761904762"/>
        <n v="140"/>
        <n v="44.666666666666664"/>
        <n v="416.66666666666669"/>
        <n v="3.2402234636871508"/>
        <n v="12"/>
        <n v="11.235955056179776"/>
        <n v="52.631578947368418"/>
        <n v="400"/>
        <n v="3.9942938659058487"/>
        <n v="0.60121167275586185"/>
        <n v="0.98575141141679357"/>
        <n v="0.92685736035967015"/>
        <n v="0.3597918742389018"/>
        <n v="0.96542569239123877"/>
        <n v="0.46511627906976744"/>
        <n v="0.90283539114733302"/>
        <n v="0.80879151757943024"/>
        <n v="0.98975602513980299"/>
        <n v="0.8945115328094051"/>
        <n v="0.17896405379148131"/>
        <n v="0.6665833437486981"/>
        <n v="0.93917878207295535"/>
        <n v="0.63617683171214268"/>
        <n v="0.92031182330012995"/>
        <n v="0.61736016792196569"/>
        <n v="0.48693393929556888"/>
        <n v="0.96745585982639537"/>
        <n v="0.96644295302013428"/>
        <n v="0.93621270752715013"/>
        <n v="0.71960178725924362"/>
        <n v="0.80100450294423275"/>
        <n v="0.48309178743961351"/>
        <n v="0.57469358885094446"/>
        <n v="0.83107497741644087"/>
        <n v="0.90543389685814435"/>
        <n v="0.35515567657156388"/>
        <n v="0.99325631240524859"/>
        <n v="0.74169827714085912"/>
        <n v="0.56831922611850061"/>
        <n v="0.20660303293252344"/>
        <n v="0.68898994074686515"/>
        <n v="0.23938716884774977"/>
        <n v="0.75514442137058713"/>
        <n v="0.39950714135661308"/>
        <n v="0.5558643690939411"/>
        <n v="0.97438752783964366"/>
        <n v="0.73536927671284047"/>
        <n v="0.84841628959276016"/>
        <n v="225"/>
        <n v="3.4602076124567476"/>
        <n v="11.666666666666666"/>
        <n v="7.4257425742574261"/>
        <n v="2.0330969267139478"/>
        <n v="2.2156573116691285"/>
        <n v="21.428571428571427"/>
        <n v="26.595744680851062"/>
        <n v="149.25373134328359"/>
        <n v="70.588235294117652"/>
        <n v="4.7058823529411766"/>
        <n v="24.285714285714285"/>
        <n v="7.3313782991202343"/>
        <n v="151.25"/>
        <n v="40.358744394618832"/>
        <n v="19.762845849802371"/>
        <n v="4.3649061545176782"/>
        <n v="181.81818181818181"/>
        <n v="9.2536585365853661"/>
        <n v="119.03571428571429"/>
        <n v="10.75268817204301"/>
        <n v="1333.3333333333333"/>
        <n v="1.2658227848101267"/>
        <n v="3.4213098729227762"/>
        <n v="7333.333333333333"/>
        <n v="4.8780487804878048"/>
        <n v="357.14285714285717"/>
        <n v="43.333333333333336"/>
        <n v="13.623978201634877"/>
        <n v="0.92379435598600268"/>
        <n v="0.99967010886407481"/>
        <n v="0.81895291020766303"/>
        <n v="0.99311440677966101"/>
        <n v="0.99005857434040445"/>
        <n v="0.68913238233064567"/>
        <n v="0.84507042253521125"/>
        <n v="0.36784991723376864"/>
        <n v="0.79920079920079923"/>
        <n v="0.98522167487684731"/>
        <n v="0.97370983446932813"/>
        <n v="0.87623220153340631"/>
        <n v="0.95969289827255277"/>
        <n v="0.68560235063663078"/>
        <n v="0.95177664974619292"/>
        <n v="0.88495575221238942"/>
        <n v="0.82508250825082508"/>
        <n v="0.98304601795127511"/>
        <n v="0.98944591029023743"/>
        <n v="0.84745762711864403"/>
        <n v="0.64377682403433478"/>
        <n v="0.98826436071649171"/>
        <n v="0.99083477830071831"/>
        <n v="0.3770028275212064"/>
        <n v="0.64139567699313704"/>
        <n v="0.98400984009840098"/>
        <n v="0.96566523605150212"/>
        <n v="0.58872012245378547"/>
        <n v="0.80192461908580592"/>
        <n v="0.91324200913242004"/>
        <n v="0.90252707581227432"/>
        <n v="0.95492742551566079"/>
        <n v="0.79833391183616798"/>
        <n v="0.99415801356764066"/>
        <n v="0.70646414694454251"/>
        <n v="0.99255583126550873"/>
        <n v="0.57395265120208638"/>
        <n v="0.83396512509476872"/>
        <n v="0.69995333644423707"/>
        <n v="0.99666184725293416"/>
        <n v="0.95298178470616712"/>
        <n v="0.75623897151499875"/>
        <n v="0.88652482269503541"/>
        <n v="7.9760717846460619E-2"/>
        <n v="0.9755495183996048"/>
        <n v="0.97430276458409448"/>
        <n v="0.92592592592592593"/>
        <n v="0.81693473018279739"/>
        <n v="0.83712030614685484"/>
        <n v="0.62158130283441071"/>
        <n v="0.78831439833062833"/>
        <n v="0.7155635062611807"/>
        <n v="0.9933100567676697"/>
        <n v="0.88541666666666663"/>
        <n v="0.7806691449814126"/>
        <n v="0.49578582052553299"/>
        <n v="0.7277172963847004"/>
        <n v="0.86705202312138729"/>
        <n v="0.84459459459459463"/>
        <n v="0.5714285714285714"/>
        <n v="0.85106382978723405"/>
        <n v="0.98597817681410116"/>
        <n v="4.6052631578947372"/>
        <n v="0.91638029782359676"/>
        <n v="277.77777777777777"/>
        <n v="3.2"/>
        <n v="2.2573363431151243"/>
        <n v="3.9370078740157481"/>
        <n v="2.9874526986656043"/>
        <n v="2.0920502092050208"/>
        <n v="10.714285714285714"/>
        <n v="8.5409252669039137"/>
        <n v="4.9485352335708628"/>
        <n v="23.63425925925926"/>
        <n v="3.8372985418265539"/>
        <n v="505"/>
        <n v="16500"/>
        <n v="1.5360983102918586"/>
        <n v="10.266940451745381"/>
        <n v="20.588235294117649"/>
        <n v="147.05882352941177"/>
        <n v="60"/>
        <n v="12.709710218607016"/>
        <n v="2.3405017921146953"/>
        <n v="466.66666666666669"/>
        <n v="114.28571428571429"/>
        <n v="17.777777777777779"/>
        <n v="2880"/>
        <n v="171.42857142857142"/>
        <n v="9.8214285714285712"/>
        <n v="2.9599271402550089"/>
        <n v="1.4619883040935673"/>
        <n v="4500"/>
        <n v="9.0909090909090917"/>
        <n v="136.36363636363637"/>
        <n v="0.90225563909774431"/>
        <n v="0.99585062240663902"/>
        <n v="0.84420567920184186"/>
        <n v="0.87708307229670468"/>
        <n v="0.67521944632005404"/>
        <n v="0.95278424730044464"/>
        <n v="0.76953858466463509"/>
        <n v="0.8097981547882841"/>
        <n v="0.49598254141454223"/>
        <n v="0.97181729834791064"/>
        <n v="0.38436899423446508"/>
        <n v="0.90473656200106445"/>
        <n v="0.97248744607115067"/>
        <n v="0.86206896551724133"/>
        <n v="0.87183958151700092"/>
        <n v="0.60444874274661509"/>
        <n v="0.64516129032258063"/>
        <n v="0.11299435028248588"/>
        <n v="0.98127402077030013"/>
        <n v="5.1020408163265305"/>
        <n v="1.6815811705957373"/>
        <n v="2.1872265966754156"/>
        <n v="26.737967914438503"/>
        <n v="37.002775208140612"/>
        <n v="1.7694641051567239"/>
        <n v="4.6927374301675977"/>
        <n v="6.4102564102564106"/>
        <n v="15.982951518380395"/>
        <n v="1.536062009641743"/>
        <n v="14.925373134328359"/>
        <n v="7.3732718894009217"/>
        <n v="50.251256281407038"/>
        <n v="2.7596588058203713"/>
        <n v="2.5161452654533254"/>
        <n v="3.881439661256175"/>
        <n v="6.4551825894503869"/>
        <n v="4.2207449614857024"/>
        <n v="2.5150905432595572"/>
        <n v="4.9453946012775605"/>
        <n v="2.0994475138121547"/>
        <n v="6.5231572080887146"/>
        <n v="72.368421052631575"/>
        <n v="20.171149144254279"/>
        <n v="28.037383177570092"/>
        <n v="1.6360185851711275"/>
        <n v="9.0270812437311942"/>
        <n v="2.5815969020837173"/>
        <n v="4.5346062052505971"/>
        <n v="7.3327222731439043"/>
        <n v="57.281970499785196"/>
        <n v="4.8900634249471455"/>
        <n v="7.2186836518046711"/>
        <n v="2.0624631703005303"/>
        <n v="3.2467532467532467"/>
        <n v="2.8429933969185619"/>
        <n v="2.7469173483091196"/>
        <n v="33.840947546531304"/>
        <n v="9.0415913200723335"/>
        <n v="2.4150422632396067"/>
        <n v="9.2105263157894743"/>
        <n v="1350"/>
        <n v="7.5144508670520231"/>
        <n v="2.0332090816672315"/>
        <n v="49.115913555992144"/>
        <n v="1.9110308949994692"/>
        <n v="48"/>
        <n v="15.231400117164617"/>
        <n v="0.74134479946623177"/>
        <n v="0.86313193588162762"/>
        <n v="0.99933377748167884"/>
        <n v="0.95192765349833408"/>
        <n v="0.99341860176331798"/>
        <n v="0.99840255591054317"/>
        <n v="0.59994000599940001"/>
        <n v="0.98489822718319109"/>
        <n v="0.7"/>
        <n v="0.38095238095238093"/>
        <n v="0.84709868699703517"/>
        <n v="0.49915144254766897"/>
        <n v="0.32590983161325365"/>
        <n v="0.99851221679697255"/>
        <n v="0.48709206039941549"/>
        <n v="0.91836734693877553"/>
        <n v="0.98280098280098283"/>
        <n v="0.79840319361277445"/>
        <n v="0.80641194263830562"/>
        <n v="0.72502295906037029"/>
        <n v="0.82726671078755787"/>
        <n v="0.93138776777398324"/>
        <n v="0.99667774086378735"/>
        <n v="0.98500601948123012"/>
        <n v="0.99923136049192929"/>
        <n v="0.85494442861214026"/>
        <n v="0.98159509202453987"/>
        <n v="0.97920495086023163"/>
        <n v="0.64910208780904677"/>
        <n v="0.91955706730888598"/>
        <n v="0.75853350189633373"/>
        <n v="0.7492507492507493"/>
        <n v="12.371134020618557"/>
        <n v="2.3314203730272598"/>
        <n v="27500"/>
        <n v="20.542317173377157"/>
        <n v="9.6952908587257625"/>
        <n v="1.3930561508786969"/>
        <n v="6153.8461538461543"/>
        <n v="4.9800796812749004"/>
        <n v="0.57909076958267824"/>
        <n v="0.99112426035502954"/>
        <n v="0.95415472779369626"/>
        <n v="0.74019245003700962"/>
        <n v="0.85963923337091319"/>
        <n v="0.97959183673469385"/>
        <n v="0.8995502248875562"/>
        <n v="0.60211946050096343"/>
        <n v="0.6916374689987913"/>
        <n v="0.94741828517290383"/>
        <n v="0.7320644216691069"/>
        <n v="0.8733624454148472"/>
        <n v="0.98309492847854352"/>
        <n v="0.80679785330948117"/>
        <n v="0.97602213341530897"/>
        <n v="0.69204152249134943"/>
        <n v="0.91437433022080306"/>
        <n v="37.078651685393261"/>
        <n v="2.1459227467811157"/>
        <n v="595.23809523809518"/>
        <n v="2.3386342376052385"/>
        <n v="352.94117647058823"/>
        <n v="57.736720554272516"/>
        <n v="7.0864547479246811"/>
        <n v="2.5383742459535328"/>
        <n v="4250"/>
        <n v="1.6863406408094435"/>
        <n v="75.353218210361064"/>
        <n v="11.1"/>
        <n v="62.5"/>
        <n v="1.9022070479209852"/>
        <n v="96.15384615384616"/>
        <n v="2.109704641350211"/>
        <n v="2.3239600278875203"/>
        <n v="0.86542622241453915"/>
        <n v="0.41528239202657807"/>
        <n v="0.90634441087613293"/>
        <n v="0.51182486035711727"/>
        <n v="0.96958174904942962"/>
        <n v="0.99688473520249221"/>
        <n v="0.8291805208912032"/>
        <n v="0.93466263129784588"/>
        <n v="0.57993427411560028"/>
        <n v="0.80893059375505583"/>
        <n v="0.92250922509225097"/>
        <n v="0.85822078244560884"/>
        <n v="0.53405965446340353"/>
        <n v="0.86256469235192634"/>
        <n v="0.58505850585058505"/>
        <n v="0.79290599062360123"/>
        <n v="0.72233284615995819"/>
        <n v="5.8642427796510778E-2"/>
        <n v="0.12689461592489362"/>
        <n v="0.28734145934980376"/>
        <n v="0.66779449737334162"/>
        <n v="0.99370241097047451"/>
        <n v="0.12496703994321498"/>
        <n v="0.9433730870752226"/>
        <n v="0.49870668732420587"/>
        <n v="0.47071228182485736"/>
        <n v="0.50384846656598337"/>
        <n v="0.44258232031157796"/>
        <n v="0.14307215987455432"/>
        <n v="0.25088104045385101"/>
        <n v="0.34009749461512301"/>
        <n v="0.59699817378258635"/>
        <n v="6.9658658640927726E-2"/>
        <n v="0.63802202962463883"/>
        <n v="0.84815586681529587"/>
        <n v="9.0466528650930564E-2"/>
        <n v="0.5183361409874303"/>
        <n v="0.78812012609922022"/>
        <n v="0.38524141853145971"/>
        <n v="0.38127192313558028"/>
        <n v="0.48369210308310667"/>
        <n v="0.27017534379812497"/>
        <n v="0.35091905701031001"/>
        <n v="0.17268771154244664"/>
        <n v="8.8354833009365613E-2"/>
        <n v="0.380188068962732"/>
        <n v="0.14826236508124777"/>
        <n v="0.38936138067230952"/>
        <n v="0.26631442145855083"/>
        <n v="0.47913745675035807"/>
        <n v="0.28851702250432776"/>
        <n v="0.24855218353093231"/>
        <n v="9.7385668105708714E-2"/>
        <n v="0.87031327056721053"/>
        <n v="0.28182984906151504"/>
        <n v="19.685039370078741"/>
        <n v="23.255813953488371"/>
        <n v="4.7288776796973515"/>
        <n v="31.372549019607842"/>
        <n v="2.3544520547945207"/>
        <n v="5.8939096267190569"/>
        <n v="14.285714285714286"/>
        <n v="750"/>
        <n v="12.820512820512821"/>
        <n v="3.8167938931297711"/>
        <n v="131.35593220338984"/>
        <n v="0.26169167011623867"/>
        <n v="0.46126691016024318"/>
        <n v="0.32051282051282054"/>
        <n v="0.42658388891619026"/>
        <n v="0.80853750926786128"/>
        <n v="0.40348612007746931"/>
        <n v="0.86423551454854064"/>
        <n v="0.85415443175638928"/>
        <n v="0.32769909358430716"/>
        <n v="0.31244825075846816"/>
        <n v="0.12201609636343226"/>
        <n v="0.42571306939123033"/>
        <n v="0.20205540864443552"/>
        <n v="1.2797899533647527E-2"/>
        <n v="0.88495466450999938"/>
        <n v="0.10851375010281678"/>
        <n v="0.79934517643146741"/>
        <n v="0.97805794707442562"/>
        <n v="0.20622394167162034"/>
        <n v="0.51993067590987874"/>
        <n v="0.3557452863749555"/>
        <n v="0.79912415992072683"/>
        <n v="0.61935228138412846"/>
        <n v="0.17083796019475528"/>
        <n v="0.49714143673875216"/>
        <n v="0.74915861995392985"/>
        <n v="0.83160774725777342"/>
        <n v="0.79260237780713338"/>
        <n v="0.27685492801771872"/>
        <n v="0.44201041357541748"/>
        <n v="0.83090984628167841"/>
        <n v="0.32874406616960566"/>
        <n v="0.55967225592692915"/>
        <n v="0.25851818239578012"/>
        <n v="0.47385184808736214"/>
        <n v="0.75948405716383338"/>
        <n v="0.33280483924860654"/>
        <n v="0.23780505930263665"/>
        <n v="0.73412383788196467"/>
        <n v="0.4029474261061578"/>
        <n v="0.5498639810152226"/>
        <n v="0.80951995466688254"/>
        <n v="0.19754671230922835"/>
        <n v="0.92410054213898474"/>
        <n v="0.12207271497939337"/>
        <n v="0.82576383154417832"/>
        <n v="0.97088340482865887"/>
        <n v="0.67416202651518908"/>
        <n v="0.83201112898086127"/>
        <n v="0.21129587761742769"/>
        <n v="0.76709176335219098"/>
        <n v="0.28324760372527247"/>
        <n v="0.98990298950702826"/>
        <n v="0.88034811479739417"/>
        <n v="0.59731209556993525"/>
        <n v="0.65166957745744603"/>
        <n v="0.49448109648216254"/>
        <n v="0.59424326833797581"/>
        <n v="0.69707461021911377"/>
        <n v="0.50916496945010181"/>
        <n v="0.92661230541141582"/>
        <n v="0.86973916522434924"/>
        <n v="0.67544748395812226"/>
        <n v="0.52310349124983502"/>
        <n v="0.50196991819772718"/>
        <n v="0.45745654162854527"/>
        <n v="0.78821656050955413"/>
        <n v="0.95035461532116094"/>
        <n v="0.7787758049309903"/>
        <n v="0.31513214120945193"/>
        <n v="0.3562141559505575"/>
        <n v="0.90308564788501133"/>
        <n v="0.65528952984942102"/>
        <n v="5.9581481653622974E-2"/>
        <n v="0.18404371998667193"/>
        <n v="0.86574090106312984"/>
        <n v="0.76216607598795783"/>
        <n v="0.34701738557101713"/>
        <n v="0.19692792437967704"/>
        <n v="0.87281795511221949"/>
        <n v="0.90307043949428056"/>
        <n v="0.88235294117647056"/>
        <n v="0.80949811117107395"/>
        <n v="0.99304865938430986"/>
        <n v="0.96587250482936249"/>
        <n v="0.86572091466300372"/>
        <n v="0.83056202471088125"/>
        <n v="0.86926003153240772"/>
        <n v="0.83009749033858748"/>
        <n v="0.98732927431298334"/>
        <n v="0.82958046930552265"/>
        <n v="0.75547720977083854"/>
        <n v="0.73170731707317072"/>
        <n v="0.88300220750551872"/>
        <n v="0.73529411764705888"/>
        <n v="0.68435410066877855"/>
        <n v="0.77220077220077221"/>
        <n v="0.39370078740157483"/>
        <n v="0.93418259023354566"/>
        <n v="0.92822069375214655"/>
        <n v="0.93185789167152011"/>
        <n v="0.93874677305796761"/>
        <n v="0.93896713615023475"/>
        <n v="0.9536784741144414"/>
        <n v="0.95510983763132762"/>
        <n v="0.44313146233382572"/>
        <n v="0.99103935252095632"/>
        <n v="0.67681895093062605"/>
        <n v="0.74288133956363156"/>
        <n v="0.99127307962524913"/>
        <n v="176.05633802816902"/>
        <n v="258.06451612903226"/>
        <n v="9.5652173913043477"/>
        <n v="70.422535211267601"/>
        <n v="3.4670629024269441"/>
        <n v="8.4745762711864412"/>
        <n v="494.11764705882354"/>
        <n v="47.326300645057479"/>
        <n v="57.692307692307693"/>
        <n v="10.460251046025105"/>
        <n v="1677.5005242189138"/>
        <n v="3.5203830176723225"/>
        <n v="7.8125"/>
        <n v="18.450184501845019"/>
        <n v="892.85714285714289"/>
        <n v="17.470881863560731"/>
        <n v="8.8888888888888893"/>
        <n v="58.484349258649097"/>
        <n v="3.285870755750274"/>
        <n v="143.59351988217966"/>
        <n v="123.45679012345678"/>
        <n v="381.35593220338984"/>
        <n v="10959.558823529413"/>
        <n v="43.478260869565219"/>
        <n v="37.508372404554585"/>
        <n v="3.547105561861521"/>
        <n v="15.174422398256763"/>
        <n v="138.46153846153845"/>
        <n v="117.64705882352941"/>
        <n v="0.86393088552915764"/>
        <n v="0.75642965204236001"/>
        <n v="0.97431355181576618"/>
        <n v="0.72129255626081934"/>
        <n v="0.68212824010914053"/>
        <n v="0.82249280204563102"/>
        <n v="0.55292259083728279"/>
        <n v="0.94272920103700208"/>
        <n v="0.78784468204839619"/>
        <n v="0.97110949259529011"/>
        <n v="0.4"/>
        <n v="0.79352483732740831"/>
        <n v="0.99880143827407109"/>
        <n v="0.61957868649318459"/>
        <n v="0.93297333002438787"/>
        <n v="0.6531678641410843"/>
        <n v="0.19077901430842609"/>
        <n v="0.2043828772567276"/>
        <n v="0.35119758376062371"/>
        <n v="5.3851166147002916E-2"/>
        <n v="0.91178481878276729"/>
        <n v="9.8556880871834174E-2"/>
        <n v="0.24261426363435637"/>
        <n v="0.19870839542970692"/>
        <n v="0.54168092142775692"/>
        <n v="0.83518930957683746"/>
        <n v="9.2486390242315877E-2"/>
        <n v="0.2210563546333412"/>
        <n v="0.18609151980944227"/>
        <n v="0.87845893204492687"/>
        <n v="0.10514903245540549"/>
        <n v="0.75248791316289487"/>
        <n v="0.68037496220139104"/>
        <n v="0.18445079774970027"/>
        <n v="0.26128886671892443"/>
        <n v="0.14200889330694336"/>
        <n v="0.91282519397535367"/>
        <n v="0.7526342197691922"/>
        <n v="0.65789473684210531"/>
        <n v="0.97345132743362828"/>
        <n v="0.66312997347480107"/>
        <n v="0.89746466232892075"/>
        <n v="0.5112474437627812"/>
        <n v="0.87425324202243915"/>
        <n v="0.5"/>
        <n v="0.34187839385530566"/>
        <n v="0.63953488372093026"/>
        <n v="0.94637223974763407"/>
        <n v="0.9882352941176471"/>
        <n v="0.81411347113560695"/>
        <n v="0.98870056497175141"/>
        <n v="0.92489826119126894"/>
        <n v="0.61500615006150061"/>
        <n v="0.94517958412098302"/>
        <n v="0.41126876413736374"/>
        <n v="0.10583876693602969"/>
        <n v="0.92197480857498026"/>
        <n v="0.63541717581504475"/>
        <n v="8.5143338810888133E-2"/>
        <n v="0.58463274016314548"/>
        <n v="0.79394731926022788"/>
        <n v="8.2499429103950597E-2"/>
        <n v="0.20169423154497781"/>
        <n v="0.30116853391157694"/>
        <n v="8.5836909871244635E-2"/>
        <n v="0.65225026340876024"/>
        <n v="0.18618259192765477"/>
        <n v="0.28334408991452453"/>
        <n v="0.72780203784570596"/>
        <n v="0.78108719213838873"/>
        <n v="0.36943992906753365"/>
        <n v="0.12400793650793651"/>
        <n v="7.3524135326758902E-2"/>
        <n v="1.0749798441279227E-4"/>
        <n v="0.2652379184128163"/>
        <n v="3.7778260499995275E-2"/>
        <n v="0.95735872490167662"/>
        <n v="0.93271152564956694"/>
        <n v="0.59251735229388858"/>
        <n v="0.10255232219478377"/>
        <n v="0.74377482348473378"/>
        <n v="0.36727198530912059"/>
        <n v="0.88740987243483083"/>
        <n v="0.21748586341887777"/>
        <n v="0.34884747858341431"/>
        <n v="0.44901777362020578"/>
        <n v="0.15719810104693935"/>
        <n v="0.68259385665529015"/>
        <n v="5.3558995233249425E-2"/>
        <n v="0.30588523186100575"/>
        <n v="0.12828736369467608"/>
        <n v="0.64871240416748577"/>
        <n v="0.86545118855296566"/>
        <n v="0.55545269394556562"/>
        <n v="0.33500837520938026"/>
        <n v="0.31223980016652791"/>
        <n v="0.26279482294198803"/>
        <n v="5.5504984347594412E-2"/>
        <n v="0.13884106585509437"/>
        <n v="0.35324455120279769"/>
        <n v="7.371369600471768E-2"/>
        <n v="0.45380286803412595"/>
        <n v="0.83612040133779264"/>
        <n v="0.2452367477834371"/>
        <n v="0.94501647446457993"/>
        <n v="0.70880587058038691"/>
        <n v="0.36941263391207979"/>
        <n v="0.65019505851755521"/>
        <n v="0.24778447807233789"/>
        <n v="0.54054054054054057"/>
        <n v="0.53956834532374098"/>
        <n v="0.99151920572701502"/>
        <n v="0.94143194937606589"/>
        <n v="0.82394946443284811"/>
        <n v="0.83348922668869552"/>
        <n v="0.99900099900099903"/>
        <n v="0.96092248558616267"/>
        <n v="0.57870370370370372"/>
        <n v="0.93239658556370353"/>
        <n v="0.92391304347826086"/>
        <n v="0.68455265852870462"/>
        <n v="0.6708193579300431"/>
        <n v="0.99403578528827041"/>
        <n v="0.95171626165852419"/>
        <n v="0.28557829604950025"/>
        <n v="0.74847834352760834"/>
        <n v="0.5859872611464968"/>
        <n v="0.91442537934476109"/>
        <n v="0.99304537224305767"/>
        <n v="0.98787113769826029"/>
        <n v="0.93669293867337511"/>
        <n v="0.93757815259204103"/>
        <n v="0.98710622111850588"/>
        <n v="0.93743115739937843"/>
        <n v="0.23318732025669259"/>
        <n v="0.96051227321237997"/>
        <n v="0.92707045735475901"/>
        <n v="0.56869752343602487"/>
        <n v="0.63706440721156909"/>
        <n v="0.9611441459913882"/>
        <n v="0.82603667602841568"/>
        <n v="0.92850510677808729"/>
        <n v="0.92030185900975525"/>
        <n v="2.5561743341404357"/>
        <n v="31.764705882352942"/>
        <n v="2.0833333333333335"/>
        <n v="4.823151125401929"/>
        <n v="12.5"/>
        <n v="0.19007998620127917"/>
        <n v="0.39300451955197485"/>
        <n v="0.9441087613293051"/>
        <n v="0.97634456594510155"/>
        <n v="0.69293466492278111"/>
        <n v="0.94066297926778797"/>
        <n v="0.47132757266300079"/>
        <n v="0.98087297694948505"/>
        <n v="0.97778473091364204"/>
        <n v="0.19203715995860063"/>
        <n v="0.9036825062128172"/>
        <n v="0.98869591009458524"/>
        <n v="0.33989558407657167"/>
        <n v="0.94538063387771498"/>
        <n v="1538.4615384615386"/>
        <n v="66.666666666666671"/>
        <n v="259.25925925925924"/>
        <n v="175"/>
        <n v="1400"/>
        <n v="145.45454545454547"/>
        <n v="6.8119891008174385"/>
        <n v="3.5"/>
        <n v="9.5057034220532319"/>
        <n v="74.626865671641795"/>
        <n v="304.8780487804878"/>
        <n v="30.555555555555557"/>
        <n v="17000"/>
        <n v="2200"/>
        <n v="9.1931480403272765"/>
        <n v="54.964990451941439"/>
        <n v="22.988505747126435"/>
        <n v="82.487309644670049"/>
        <n v="146.19883040935673"/>
        <n v="79.91360691144709"/>
        <n v="533.33333333333337"/>
        <n v="1666.6666666666667"/>
        <n v="139.30348258706468"/>
        <n v="5.9405940594059405"/>
        <n v="4.4404973357015987"/>
        <n v="2.4163568773234201"/>
        <n v="3.9589706676264171"/>
        <n v="54.347826086956523"/>
        <n v="165.56291390728478"/>
        <n v="120"/>
        <n v="32.608695652173914"/>
        <n v="179.1044776119403"/>
        <n v="4000"/>
        <n v="6.7453018792483004"/>
        <n v="80.645161290322577"/>
        <n v="3500"/>
        <n v="35000"/>
        <n v="69.825436408977552"/>
        <n v="769.23076923076928"/>
        <n v="204.24836601307189"/>
        <n v="2600"/>
        <n v="0.9269558769002596"/>
        <n v="0.79401839475947855"/>
        <n v="0.49379070532817454"/>
        <n v="0.92081031307550643"/>
        <n v="0.59530896535301825"/>
        <n v="0.23408239700374531"/>
        <n v="0.93023255813953487"/>
        <n v="0.98489628713797672"/>
        <n v="0.86617583369423989"/>
        <n v="0.74906367041198507"/>
        <n v="0.64641241111829351"/>
        <n v="0.99161378059836813"/>
        <n v="0.5494505494505495"/>
        <n v="0.5528934758569849"/>
        <n v="0.97747556311092221"/>
        <n v="0.9076057360682519"/>
        <n v="0.97799511002444983"/>
        <n v="0.99217929263452787"/>
        <n v="0.90327436958976293"/>
        <n v="0.55511498810467885"/>
        <n v="0.93268791329733147"/>
        <n v="0.96933038656895809"/>
        <n v="0.73659254254067463"/>
        <n v="0.99996400129595331"/>
        <n v="0.95217691447070874"/>
        <n v="0.58365758754863817"/>
        <n v="0.78431372549019607"/>
        <n v="0.74938176004796042"/>
        <n v="0.88565330215833715"/>
        <n v="0.87929656274980017"/>
        <n v="0.83810052896116249"/>
        <n v="0.96852300242130751"/>
        <n v="0.37641154328732745"/>
        <n v="0.99949358991444337"/>
        <n v="0.93720712277413309"/>
        <n v="0.74810302447365606"/>
        <n v="0.82372322899505768"/>
        <n v="0.96899224806201545"/>
        <n v="0.77700077700077697"/>
        <n v="0.9900467302056658"/>
        <n v="0.78408823606283162"/>
        <n v="0.88674886828675692"/>
        <n v="0.94696969696969702"/>
        <n v="0.49352251696483651"/>
        <n v="39.145907473309606"/>
        <n v="1279.0697674418604"/>
        <n v="95"/>
        <n v="57.142857142857146"/>
        <n v="5.376344086021505"/>
        <n v="10.186757215619695"/>
        <n v="2307.6923076923076"/>
        <n v="0.91334276877303"/>
        <n v="0.63920454545454541"/>
        <n v="0.99676052828308004"/>
        <n v="0.88534749889331565"/>
        <n v="0.97919216646266827"/>
        <n v="0.93240310583474562"/>
        <n v="0.95892600287677798"/>
        <n v="0.79286422200198214"/>
        <n v="0.90361445783132532"/>
        <n v="0.88481785287150438"/>
        <n v="0.96711798839458418"/>
        <n v="0.93432995194874535"/>
        <n v="0.96551724137931039"/>
        <n v="0.63938618925831203"/>
        <n v="0.99186669311644515"/>
        <n v="0.51203277009728621"/>
        <n v="0.8951406649616368"/>
        <n v="0.83434466019417475"/>
        <n v="0.98183603338242509"/>
        <n v="0.97273853779429986"/>
        <n v="0.99160945842868042"/>
        <n v="0.97338100913786252"/>
        <n v="0.64294899271324479"/>
        <n v="0.81433224755700329"/>
        <n v="0.9315323707498836"/>
        <n v="0.94783715012722647"/>
        <n v="0.84427767354596628"/>
        <n v="0.91844232182218954"/>
        <n v="0.898876404494382"/>
        <n v="44.827586206896555"/>
        <n v="118.64406779661017"/>
        <n v="722.02166064981952"/>
        <n v="9.433962264150944"/>
        <n v="90000"/>
        <n v="41.084634346754314"/>
        <n v="25.751072961373392"/>
        <n v="8.2191780821917817"/>
        <n v="4.2393410852713176"/>
        <n v="2.5641025641025643"/>
        <n v="100.45555555555555"/>
        <n v="14.425851125216388"/>
        <n v="0.15119443604475355"/>
        <n v="0.30666223710101964"/>
        <n v="0.98536036036036034"/>
        <n v="0.95952714502293279"/>
        <n v="0.93091173402138871"/>
        <n v="0.90864034363125723"/>
        <n v="0.2452783909737552"/>
        <n v="0.44657809534442333"/>
        <n v="0.32916271632221045"/>
        <n v="0.70758836850916274"/>
        <n v="3.5834120598104049E-2"/>
        <n v="0.58220332519607154"/>
        <n v="0.98996832101372756"/>
        <n v="0.58904916102443328"/>
        <n v="0.87310318333420645"/>
        <n v="0.11394712853236098"/>
        <n v="0.94888663967611331"/>
        <n v="0.53078556263269638"/>
        <n v="0.69612525970826999"/>
        <n v="0.6854949273375377"/>
        <n v="0.76228808391267233"/>
        <n v="7.2494203861856857E-2"/>
        <n v="0.10460251046025104"/>
        <n v="0.8928571428571429"/>
        <n v="0.15463917525773196"/>
        <n v="0.90604751619870405"/>
        <n v="0.78284014404258651"/>
        <n v="0.6333122229259025"/>
        <n v="0.87210379779401348"/>
        <n v="0.72987721691678031"/>
        <n v="0.28199199142744347"/>
        <n v="0.94320486815415816"/>
        <n v="0.53390282968499736"/>
        <n v="0.60168471720818295"/>
        <n v="0.98300283286118983"/>
        <n v="0.6097560975609756"/>
        <n v="2.9797616673387521"/>
        <n v="48.709206039941549"/>
        <n v="11.880316738748508"/>
        <n v="69.444444444444443"/>
        <n v="113.20754716981132"/>
        <n v="1008.0645161290323"/>
        <n v="167.5977653631285"/>
        <n v="53.506592776609978"/>
        <n v="112.99435028248588"/>
        <n v="8.6793737236215112"/>
        <n v="1960.7843137254902"/>
        <n v="4.7543581616481774"/>
        <n v="8.7438064704167875"/>
        <n v="5.336767839925427"/>
        <n v="1076.9230769230769"/>
        <n v="36.759189797449359"/>
        <n v="1052.6315789473683"/>
        <n v="0.93632958801498123"/>
        <n v="0.95605722002461846"/>
        <n v="0.96685082872928174"/>
        <n v="0.81206496519721583"/>
        <n v="0.6277657002632222"/>
        <n v="0.58582308142940831"/>
        <n v="15.586372745490982"/>
        <n v="8.8152327221438647"/>
        <n v="3.0129557095510697"/>
        <n v="3.6258158085569252"/>
        <n v="1.5913430935709738"/>
        <n v="13.178703215603585"/>
        <n v="1.9848771266540643"/>
        <n v="5.7101024890190333"/>
        <n v="7272.727272727273"/>
        <n v="303.030303030303"/>
        <n v="115.94202898550725"/>
        <n v="3.5335689045936394"/>
        <n v="675.67567567567562"/>
        <n v="9.3174935942231532"/>
        <n v="1857.1428571428571"/>
        <n v="211.26760563380282"/>
        <n v="17.699115044247787"/>
        <n v="3.7947533410328327"/>
        <n v="307.57400999615533"/>
        <n v="142.84285714285716"/>
        <n v="2.1656050955414012"/>
        <n v="2.9061319383900028"/>
        <n v="16.593886462882097"/>
        <n v="9.4882116158711902"/>
        <n v="0.89049460614695708"/>
        <n v="0.28502645579934421"/>
        <n v="0.42878824228336598"/>
        <n v="0.98419384682006972"/>
        <n v="0.64977110188508336"/>
        <n v="0.99288979177247338"/>
        <n v="0.7611403265983947"/>
        <n v="0.97807801150219742"/>
        <n v="0.85943140018563713"/>
        <n v="0.37789693427962928"/>
        <n v="0.83347155069882417"/>
        <n v="0.83261173649503761"/>
        <n v="0.96540627514078836"/>
        <n v="0.91883614088820831"/>
        <n v="0.8465680132741864"/>
        <n v="6.8399452804377564E-2"/>
        <n v="0.39597687495050288"/>
        <n v="0.71403070332024277"/>
        <n v="0.33684187539580285"/>
        <n v="0.6918380407146687"/>
        <n v="0.94567119012719281"/>
        <n v="0.20275339105046533"/>
        <n v="0.49547466472881019"/>
        <n v="0.58722447482014073"/>
        <n v="0.95874213032501354"/>
        <n v="0.84566596194503174"/>
        <n v="0.92990384794212277"/>
        <n v="4.4241914790072115E-5"/>
        <n v="0.1022354113475854"/>
        <n v="0.8136696501220505"/>
        <n v="0.40640362056857487"/>
        <n v="0.67594970934162502"/>
        <n v="0.26035502958579881"/>
        <n v="228.57142857142858"/>
        <n v="3.4199726402188784"/>
        <n v="19.161676646706585"/>
        <n v="4.5688178183894914"/>
        <n v="3.7453183520599249"/>
        <n v="3.5714285714285716"/>
        <n v="90.909090909090907"/>
        <n v="8.7272727272727266"/>
        <n v="5.2631578947368425"/>
        <n v="1.9230769230769231"/>
        <n v="8.5470085470085468"/>
        <n v="130"/>
        <n v="437.77777777777777"/>
        <n v="88.888888888888886"/>
        <n v="6.9860279441117763"/>
        <n v="9.6049945971905384"/>
        <n v="530"/>
        <n v="7.0175438596491224"/>
        <n v="12.688821752265861"/>
        <n v="3.9145907473309607"/>
        <n v="47.169811320754718"/>
        <n v="0.94984802431610937"/>
        <n v="0.84860828241683639"/>
        <n v="0.83542188805346695"/>
        <n v="0.98846787479406917"/>
        <n v="0.94936708860759489"/>
        <n v="0.92936802973977695"/>
        <n v="0.90442489881746446"/>
        <n v="0.66666666666666663"/>
        <n v="0.95890410958904104"/>
        <n v="0.86580086580086579"/>
        <n v="0.97423038843783372"/>
        <n v="0.85737704355818334"/>
        <n v="0.75187969924812026"/>
        <n v="0.75075075075075071"/>
        <n v="0.98199672667757776"/>
        <n v="0.78155529503712384"/>
        <n v="0.89206066012488849"/>
        <n v="0.99756151629350476"/>
        <n v="0.9765625"/>
        <n v="0.92421441774491686"/>
        <n v="0.997307270370001"/>
        <n v="0.88261253309796994"/>
        <n v="0.78384824697938482"/>
        <n v="0.92821782178217827"/>
        <n v="0.70638097480574524"/>
        <n v="0.76923076923076927"/>
        <n v="0.94312930302744502"/>
        <n v="0.95419847328244278"/>
        <n v="0.85526315789473684"/>
        <n v="0.92807424593967514"/>
        <n v="0.9962248322147651"/>
        <n v="0.93879083740142699"/>
        <n v="0.87169062653635476"/>
        <n v="0.92370851864522752"/>
        <n v="0.58823529411764708"/>
        <n v="0.53447640019454945"/>
        <n v="0.89743589743589747"/>
        <n v="18.333333333333332"/>
        <n v="3.1699070160608622"/>
        <n v="25.723472668810288"/>
        <n v="2.3980815347721824"/>
        <n v="2"/>
        <n v="20.547945205479451"/>
        <n v="5.0666666666666664"/>
        <n v="15.037593984962406"/>
        <n v="3.125"/>
        <n v="230.90909090909091"/>
        <n v="111.11111111111111"/>
        <n v="4.9603174603174605"/>
        <n v="2.3802874117706798"/>
        <n v="6.666666666666667"/>
        <n v="21.413276231263382"/>
        <n v="2.6232948583420774"/>
        <n v="2857.1428571428573"/>
        <n v="9.2307692307692299"/>
        <n v="386.20689655172413"/>
        <n v="4.2857142857142856"/>
        <n v="2.9761904761904763"/>
        <n v="5.2410901467505244"/>
        <n v="243.24324324324326"/>
        <n v="3.0769230769230771"/>
        <n v="2.6269702276707529"/>
        <n v="36.630036630036628"/>
        <n v="11"/>
        <n v="21.739130434782609"/>
        <n v="4.8"/>
        <n v="21.818181818181817"/>
        <n v="23.734177215189874"/>
        <n v="1.6152716593245227"/>
        <n v="128.2051282051282"/>
        <n v="5.627009646302251"/>
        <n v="10.619469026548673"/>
        <n v="2.7397260273972601"/>
        <n v="7.1133004926108372"/>
        <n v="1.6366612111292962"/>
        <n v="12.758620689655173"/>
        <n v="4.5766590389016022"/>
        <n v="3.6710719530102791"/>
        <n v="11.764705882352942"/>
        <n v="3.7257824143070044"/>
        <n v="0.77519379844961245"/>
        <n v="0.97612421853121933"/>
        <n v="0.76433121019108285"/>
        <n v="0.97972579924193715"/>
        <n v="0.99088386841062226"/>
        <n v="0.95150399017802334"/>
        <n v="0.97314130011677691"/>
        <n v="0.99122061738884171"/>
        <n v="0.97205346294046169"/>
        <n v="0.93248787765759045"/>
        <n v="4.8959608323133414"/>
        <n v="23.32089552238806"/>
        <n v="20833.333333333332"/>
        <n v="45.620437956204377"/>
        <n v="12.461059190031152"/>
        <n v="661.15702479338847"/>
        <n v="1.6783216783216783"/>
        <n v="5.9757942511346442"/>
        <n v="53.571428571428569"/>
        <n v="0.91224229155263636"/>
        <n v="0.93589143659335516"/>
        <n v="0.99291258993305787"/>
        <n v="0.91743119266055051"/>
        <n v="0.88004928275983452"/>
        <n v="0.8778089887640449"/>
        <n v="0.61538461538461542"/>
        <n v="0.99843993759750393"/>
        <n v="0.94921689606074988"/>
        <n v="0.57208237986270027"/>
        <n v="0.99875156054931336"/>
        <n v="0.58333333333333337"/>
        <n v="0.8805400645729381"/>
        <n v="0.77239958805355302"/>
        <n v="0.91603053435114501"/>
        <n v="0.77564475470234628"/>
        <n v="0.97981579463060942"/>
        <n v="0.68240950088157304"/>
        <n v="0.99649234693877553"/>
        <n v="0.82203041512535968"/>
        <n v="0.9057905377497264"/>
        <n v="0.56645990879995467"/>
        <n v="0.96810933940774491"/>
        <n v="0.9569377990430622"/>
        <n v="0.99700897308075775"/>
        <n v="0.21846144883632868"/>
        <n v="0.9527439024390244"/>
        <n v="0.58158856763044198"/>
        <n v="0.96404126096596932"/>
        <n v="0.97060051053586849"/>
        <n v="0.84112149532710279"/>
        <n v="0.31377481894009879"/>
        <n v="0.92160680830446728"/>
        <n v="0.88640694943048348"/>
        <n v="0.82990150791538131"/>
        <n v="0.55555555555555558"/>
        <n v="0.83503123016800829"/>
        <n v="0.63291139240506333"/>
        <n v="0.80862533692722371"/>
        <n v="0.85378868729989332"/>
        <n v="0.63710499490316008"/>
        <n v="0.88414202857547042"/>
        <n v="0.96921322690992018"/>
        <n v="0.97454712221967443"/>
        <n v="0.94481425810607689"/>
        <n v="0.99290780141843971"/>
        <n v="0.82485565026120433"/>
        <n v="0.99431818181818177"/>
        <n v="0.86190384983719592"/>
        <n v="0.99127676447264079"/>
        <n v="0.40581121662202746"/>
        <n v="0.33090668431502318"/>
        <n v="0.69767441860465118"/>
        <n v="0.76080340839926963"/>
        <n v="0.5951672419950006"/>
        <n v="0.9117709631340607"/>
        <n v="0.93733261917514732"/>
        <n v="0.68243858052775253"/>
        <n v="0.88860453543754891"/>
        <n v="0.91922883319342674"/>
        <n v="0.78906669191680079"/>
        <n v="0.46904315196998125"/>
        <n v="0.9198455763246467"/>
        <n v="0.90512540894220284"/>
        <n v="0.9090358160111508"/>
        <n v="0.91456443868607573"/>
        <n v="0.75354259211116259"/>
        <n v="0.52397691848510974"/>
        <n v="0.67114093959731547"/>
        <n v="0.60096153846153844"/>
        <n v="4.2321644498186215"/>
        <n v="20000"/>
        <n v="33.259423503325941"/>
        <n v="656.71641791044772"/>
        <n v="1.4961101137043686"/>
        <n v="5.1107325383304945"/>
        <n v="8.8537362767087711"/>
        <n v="8.34326579261025"/>
        <n v="1428.5714285714287"/>
        <n v="7.0921985815602833"/>
        <n v="29.940119760479043"/>
        <n v="1.6729401923881222"/>
        <n v="4341.0852713178292"/>
        <n v="1136.3636363636363"/>
        <n v="11.574074074074074"/>
        <n v="6.6401062416998675"/>
        <n v="209.52380952380952"/>
        <n v="845.07042253521126"/>
        <n v="118.80153215749154"/>
        <n v="5319.1489361702124"/>
        <n v="475.51117451260103"/>
        <n v="8.6361702127659576"/>
        <n v="40.983606557377051"/>
        <n v="515.8730158730159"/>
        <n v="4.2705842159207377"/>
        <n v="19.681595521343596"/>
        <n v="6.2814070351758797"/>
        <n v="84.517279557805594"/>
        <n v="4.395604395604396"/>
        <n v="298.39999999999998"/>
        <n v="25.157232704402517"/>
        <n v="5.8309037900874632"/>
        <n v="27.716154721274176"/>
        <n v="7.1942446043165464"/>
        <n v="6.5681444991789819"/>
        <n v="2.556727388942154"/>
        <n v="372.72727272727275"/>
        <n v="3.3755274261603376"/>
        <n v="2.3606623586429727"/>
        <n v="24.390243902439025"/>
        <n v="5.0600885515496525"/>
        <n v="1923.0769230769231"/>
        <n v="3.9951756369666818"/>
        <n v="3.7537537537537538"/>
        <n v="21.113243761996163"/>
        <n v="23.565264293419634"/>
        <n v="1.7441860465116279"/>
        <n v="10156.25"/>
        <n v="1.7155172413793103"/>
        <n v="1.4672739224340314"/>
        <n v="30769.23076923077"/>
        <n v="24.03846153846154"/>
        <n v="0.92075379043643735"/>
        <n v="26.666666666666668"/>
        <n v="6.3565891472868215"/>
        <n v="4.4444444444444446"/>
        <n v="4.7962962962962967"/>
        <n v="0.78247261345852892"/>
        <n v="18.518518518518519"/>
        <n v="104.16666666666667"/>
        <n v="1.9379844961240309"/>
        <n v="61.111111111111114"/>
        <n v="1.3262599469496021"/>
        <n v="0.85088279089555419"/>
        <n v="0.76238881829733163"/>
        <n v="0.94380094380094381"/>
        <n v="0.29798857710454435"/>
        <n v="0.8855154965211891"/>
        <n v="0.5304910331100674"/>
        <n v="0.9821428571428571"/>
        <n v="0.74916842305041398"/>
        <n v="0.95147478591817314"/>
        <n v="0.78647267007471489"/>
        <n v="0.89965397923875434"/>
        <n v="0.93668040464593483"/>
        <n v="0.61475409836065575"/>
        <n v="0.62411030846562832"/>
        <n v="0.86083213773314204"/>
        <n v="0.80515297906602257"/>
        <n v="0.97075597621647858"/>
        <n v="0.89086859688195996"/>
        <n v="0.91899698043849287"/>
        <n v="0.98879367172050103"/>
        <n v="0.91274187659729833"/>
        <n v="0.87076076993583873"/>
        <n v="0.85178875638841567"/>
        <n v="0.58229813664596275"/>
        <n v="0.87594529095982754"/>
        <n v="0.83507306889352817"/>
        <n v="0.93275488069414314"/>
        <n v="0.9785932721712538"/>
        <n v="0.85989451960559504"/>
        <n v="1.5384615384615385"/>
        <n v="8.112094395280236"/>
        <n v="24.834437086092716"/>
        <n v="8.5178875638841571"/>
        <n v="1.6908212560386473"/>
        <n v="8.7336244541484724"/>
        <n v="1.9171779141104295"/>
        <n v="80"/>
        <n v="1.8341892883345561"/>
        <n v="29.304029304029303"/>
        <n v="2.1568627450980391"/>
        <n v="0.83806028741057004"/>
        <n v="0.79512324410283597"/>
        <n v="0.83511855052467232"/>
        <n v="0.79207920792079212"/>
        <n v="0.99883469285833193"/>
        <n v="0.97911227154046998"/>
        <n v="0.99649802123964348"/>
        <n v="0.99950024987506247"/>
        <n v="0.9989012086704625"/>
        <n v="0.99166997223324083"/>
        <n v="0.96688421561518012"/>
        <n v="0.80128205128205132"/>
        <n v="0.91310751104565535"/>
        <n v="0.98007187193727541"/>
        <n v="0.97710776102735897"/>
        <n v="0.92708478190330501"/>
        <n v="0.91004550227511372"/>
        <n v="0.6211180124223602"/>
        <n v="0.76219512195121952"/>
        <n v="0.84175084175084181"/>
        <n v="0.99608786491056378"/>
        <n v="0.96892965570699563"/>
        <n v="0.99218610916768624"/>
        <n v="0.890302066772655"/>
        <n v="0.94411642492003522"/>
        <n v="0.86725844301601873"/>
        <n v="0.78552003783064506"/>
        <n v="0.97240792512458973"/>
        <n v="0.97146326654523374"/>
        <n v="0.95872899926953981"/>
        <n v="0.89911886351375647"/>
        <n v="0.94464386926128852"/>
        <n v="0.99214551467548573"/>
        <n v="0.95304106740599548"/>
        <n v="0.98471718922325513"/>
        <n v="0.78233657858136296"/>
        <n v="0.98207709305180457"/>
        <n v="0.98757929122193944"/>
        <n v="0.78088396064344834"/>
        <n v="0.94073819726339269"/>
        <n v="0.95044127630685671"/>
        <n v="0.94190494131522695"/>
        <n v="0.91541559868180156"/>
        <n v="0.99547511312217196"/>
        <n v="0.97048763026012252"/>
        <n v="0.89153258016660963"/>
        <n v="0.76171131141297443"/>
        <n v="0.64754257592436704"/>
        <n v="0.98694683221903856"/>
        <n v="0.99722991689750695"/>
        <n v="0.85583872194750854"/>
        <n v="0.87507543753771877"/>
        <n v="0.82236842105263153"/>
        <n v="0.97421473578353579"/>
        <n v="0.95465393794749398"/>
        <n v="0.89204139900071378"/>
        <n v="0.98264002620373403"/>
        <n v="0.99735799866154562"/>
        <n v="0.75164233850964357"/>
        <n v="0.34948096885813151"/>
        <n v="0.58670143415906129"/>
        <n v="0.97220871932334274"/>
        <n v="0.69412309116149928"/>
        <n v="0.99927325581395354"/>
        <n v="0.98299420033421803"/>
        <n v="0.86058519793459554"/>
        <n v="0.73439412484700117"/>
        <n v="0.9671848013816926"/>
        <n v="0.86289549376797703"/>
        <n v="0.95678520172221337"/>
        <n v="0.98015192354814995"/>
        <n v="0.57034220532319391"/>
        <n v="0.9373828271466067"/>
        <n v="0.81775700934579443"/>
        <n v="0.62724014336917566"/>
        <n v="0.91041514930808454"/>
        <n v="0.99960015993602558"/>
        <n v="0.86169754416199917"/>
        <n v="0.47449584816132861"/>
        <n v="0.99913340903944603"/>
        <n v="0.94170403587443952"/>
        <n v="0.79617834394904463"/>
        <n v="0.9850746268656716"/>
        <n v="0.79428117553613975"/>
        <n v="0.88888888888888884"/>
        <n v="0.68311195445920303"/>
        <n v="0.85616438356164382"/>
        <n v="0.94102885821831872"/>
        <n v="0.95675468809797171"/>
        <n v="0.95628415300546443"/>
        <n v="0.72139396198285499"/>
        <n v="0.99681020733652315"/>
        <n v="0.97866510080250535"/>
        <n v="0.95831336847149018"/>
        <n v="0.72376357056694818"/>
        <n v="0.98576122672508215"/>
        <n v="0.83717036416910839"/>
        <n v="0.99709934735315442"/>
        <n v="0.65189048239895697"/>
        <n v="0.95759233926128595"/>
        <n v="0.93005952380952384"/>
        <n v="0.31746031746031744"/>
        <n v="0.98103335513407453"/>
        <n v="0.79185520361990946"/>
        <n v="0.9709680551509855"/>
        <n v="0.98640946953090747"/>
        <n v="0.88136788295434509"/>
        <n v="0.98600508905852413"/>
        <n v="0.94398993077407178"/>
        <n v="0.45248868778280543"/>
        <n v="0.84269662921348309"/>
        <n v="0.84937712344280858"/>
        <n v="0.72202166064981954"/>
        <n v="0.93833780160857905"/>
        <n v="0.92905405405405406"/>
        <n v="0.964785335262904"/>
        <n v="0.95754867539099908"/>
        <n v="0.99262620533182078"/>
        <n v="0.99989001209866912"/>
        <n v="0.85567598402738165"/>
        <n v="0.44843049327354262"/>
        <n v="0.70242656449552998"/>
        <n v="0.54347826086956519"/>
        <n v="0.95846645367412142"/>
        <n v="0.90029259509340531"/>
        <n v="0.9959167413604223"/>
        <n v="0.98171970209884907"/>
        <n v="0.91102338293349527"/>
        <n v="0.72689511941848395"/>
        <n v="0.99690958030106669"/>
        <n v="0.47393364928909953"/>
        <n v="0.80906148867313921"/>
        <n v="0.92165898617511521"/>
        <n v="0.96556163501770198"/>
        <n v="0.99999411768166069"/>
        <n v="0.99132589838909546"/>
        <n v="0.93856655290102387"/>
        <n v="0.72463768115942029"/>
        <n v="0.98863074641621351"/>
        <n v="0.7142857142857143"/>
        <n v="0.97115350375998266"/>
        <n v="0.92478421701602964"/>
        <n v="0.92123869755272947"/>
        <n v="0.91199270405836752"/>
        <n v="0.99737532808398954"/>
        <n v="0.94428706326723322"/>
        <n v="0.74250993107032803"/>
        <n v="0.95040411182834938"/>
        <n v="0.53908355795148244"/>
        <n v="0.34602076124567471"/>
        <n v="0.92764378478664189"/>
        <n v="0.91106290672451196"/>
        <n v="0.58608058608058611"/>
        <n v="0.9878419452887538"/>
        <n v="0.65274151436031336"/>
        <n v="0.77922077922077926"/>
        <n v="0.99354197714853454"/>
        <n v="0.52273915316257191"/>
        <n v="0.71326676176890158"/>
        <n v="0.80427631578947367"/>
        <n v="0.79239302694136293"/>
        <n v="0.52631578947368418"/>
        <n v="0.71942446043165464"/>
        <n v="0.49504950495049505"/>
        <n v="0.967305088024763"/>
        <n v="0.97729165119288208"/>
        <n v="0.7865168539325843"/>
        <n v="0.82115289866973229"/>
        <n v="0.88188976377952755"/>
        <n v="0.46598322460391428"/>
        <n v="0.97991180793728561"/>
        <n v="0.88613203367301729"/>
        <n v="0.78206465067778941"/>
        <n v="0.7009345794392523"/>
        <n v="0.72289156626506024"/>
        <n v="0.62523329600597233"/>
        <n v="0.87535014005602241"/>
        <n v="0.99397590361445787"/>
        <n v="0.88731144631765746"/>
        <n v="0.63211125158027814"/>
        <n v="0.94994775287359201"/>
        <n v="0.93580385551188472"/>
        <n v="0.8038585209003215"/>
        <n v="0.91992882562277578"/>
        <n v="0.97633136094674555"/>
        <n v="0.94073377234242705"/>
        <n v="0.94876660341555974"/>
        <n v="0.92971364819635549"/>
        <n v="0.96376252891287584"/>
        <n v="0.95785440613026818"/>
        <n v="0.94043887147335425"/>
        <n v="0.99447513812154698"/>
        <n v="0.98814229249011853"/>
        <n v="0.84464555052790347"/>
        <n v="0.97402597402597402"/>
        <n v="0.90871090271341071"/>
        <n v="0.5902192242833052"/>
        <n v="0.87989441267047952"/>
        <n v="0.98463962189838516"/>
        <n v="0.85531004989308623"/>
        <n v="0.98861593768723788"/>
        <n v="0.75757575757575757"/>
        <n v="0.84063047285464099"/>
        <n v="0.6402048655569782"/>
        <n v="0.96946194861851676"/>
        <n v="0.55418719211822665"/>
        <n v="0.77851304009342159"/>
        <n v="0.83565459610027859"/>
        <n v="0.81300813008130079"/>
        <n v="0.97812555575315663"/>
        <n v="0.97777777777777775"/>
        <n v="0.87405492810898211"/>
        <n v="0.98130841121495327"/>
        <n v="0.94097519247219841"/>
        <n v="0.88166161474561422"/>
        <n v="0.99964012955336079"/>
        <n v="0.69444444444444442"/>
        <n v="0.9221902017291066"/>
        <n v="0.67164179104477617"/>
        <n v="0.94795715233671429"/>
        <n v="0.76595744680851063"/>
        <n v="0.91911764705882348"/>
        <n v="0.90090090090090091"/>
        <n v="0.99522292993630568"/>
        <n v="0.87450808919982514"/>
        <n v="0.81922446750409617"/>
        <n v="0.97276264591439687"/>
        <n v="0.94232331437855399"/>
        <n v="0.9868745682423764"/>
        <n v="0.99986668444207438"/>
        <n v="0.87804878048780488"/>
        <n v="0.34843205574912894"/>
        <n v="0.83950617283950613"/>
        <n v="0.91385402705007923"/>
        <n v="0.78988941548183256"/>
        <n v="0.99940035978412955"/>
        <n v="0.78585461689587421"/>
        <n v="0.90388671286532085"/>
        <n v="0.794044665012407"/>
        <n v="0.92827004219409281"/>
        <n v="0.90826521344232514"/>
        <n v="0.5859375"/>
        <n v="0.88626292466765144"/>
        <n v="0.76765609007164792"/>
        <n v="0.94827586206896552"/>
        <n v="0.65224625623960064"/>
        <n v="0.61614294516327783"/>
        <n v="0.69252077562326875"/>
        <n v="0.99206349206349209"/>
        <n v="0.84090909090909094"/>
        <n v="0.9506564056133997"/>
        <n v="0.91130012150668283"/>
        <n v="0.99901097913066061"/>
        <n v="0.95298602287166456"/>
        <n v="500000"/>
        <n v="1.9598853868194843"/>
        <n v="2.8376844494892168"/>
        <n v="23.547880690737834"/>
        <n v="2.7429467084639501"/>
        <n v="3.2397408207343412"/>
        <n v="15.277777777777779"/>
        <n v="46.666666666666664"/>
        <n v="6.0901339829476244"/>
        <n v="20.79002079002079"/>
        <n v="0.99618957487609894"/>
        <n v="0.39893617021276595"/>
        <n v="0.57339449541284404"/>
        <n v="0.86014106313435401"/>
        <n v="0.945000945000945"/>
        <n v="0.90293453724604966"/>
        <n v="0.98595020951441947"/>
        <n v="0.91428571428571426"/>
        <n v="0.86834733893557425"/>
        <n v="0.96927088213342982"/>
        <n v="0.72358900144717797"/>
        <n v="0.91286307053941906"/>
        <n v="0.99150141643059486"/>
        <n v="0.88008800880088012"/>
        <n v="0.77669902912621358"/>
        <n v="0.97177794873871315"/>
        <n v="0.88678687555424185"/>
        <n v="0.89365504915102767"/>
        <n v="0.7183908045977011"/>
        <n v="0.90206185567010311"/>
        <n v="0.7190795781399808"/>
        <n v="0.94607379375591294"/>
        <n v="0.9859154929577465"/>
        <n v="0.99755598782981691"/>
        <n v="0.78149421694279464"/>
        <n v="0.77441860465116275"/>
        <n v="0.93085106382978722"/>
        <n v="0.90481360839667024"/>
        <n v="0.81018518518518523"/>
        <n v="0.73347839906114765"/>
        <n v="0.96649572649572646"/>
        <n v="0.82417582417582413"/>
        <n v="0.5376344086021505"/>
        <n v="0.33333333333333331"/>
        <n v="0.92378752886836024"/>
        <n v="0.70844686648501365"/>
        <n v="0.65047701647875111"/>
        <n v="0.97493036211699169"/>
        <n v="0.6420545746388443"/>
        <n v="0.41771094402673348"/>
        <n v="0.47619047619047616"/>
        <n v="0.95679907219483906"/>
        <n v="0.89928057553956831"/>
        <n v="0.97996515679442509"/>
        <n v="0.97515619507659512"/>
        <n v="0.29524140326502257"/>
        <n v="10.741138560687434"/>
        <n v="13.812154696132596"/>
        <n v="8.870967741935484"/>
        <n v="6.4885496183206106"/>
        <n v="3.5128805620608898"/>
        <n v="7.5"/>
        <n v="4.666666666666667"/>
        <n v="5.5555555555555554"/>
        <n v="4.9689440993788816"/>
        <n v="5.5865921787709496"/>
        <n v="42.079207920792079"/>
        <n v="0.96599690880989186"/>
        <n v="0.75414781297134237"/>
        <n v="0.96767950454809371"/>
        <n v="0.77138849929873776"/>
        <n v="0.98901098901098905"/>
        <n v="0.92153765139547128"/>
        <n v="0.9771986970684039"/>
        <n v="0.90707678631765365"/>
        <n v="0.98994806732438811"/>
        <n v="0.9412650602409639"/>
        <n v="0.88139007806597836"/>
        <n v="0.97418317176505431"/>
        <n v="0.85653104925053536"/>
        <n v="0.92891263808866942"/>
        <n v="0.68493150684931503"/>
        <n v="0.93709734098629494"/>
        <n v="0.6983240223463687"/>
        <n v="0.95200317334391116"/>
        <n v="0.96172340834775916"/>
        <n v="0.91185410334346506"/>
        <n v="0.77569489334195219"/>
        <n v="0.66334991708126034"/>
        <n v="0.9011715229798738"/>
        <n v="0.9971509971509972"/>
        <n v="30.603448275862068"/>
        <n v="1.6762452107279693"/>
        <n v="22500"/>
        <n v="1.1152416356877324"/>
        <n v="68.292682926829272"/>
        <n v="24.875621890547265"/>
        <n v="24.971623155505107"/>
        <n v="11.737089201877934"/>
        <n v="5.0890585241730282"/>
        <n v="1500"/>
        <n v="3.2967032967032965"/>
        <n v="0.8214676889375685"/>
        <n v="0.30303030303030304"/>
        <n v="0.99057071023919929"/>
        <n v="0.71360608943862991"/>
        <n v="0.99999000009999905"/>
        <n v="0.83865881682014121"/>
        <n v="0.43859649122807015"/>
        <n v="0.95654550423613005"/>
        <n v="0.90892564988183966"/>
        <n v="0.94858660595712385"/>
        <n v="0.65502183406113534"/>
        <n v="0.44444444444444442"/>
        <n v="0.94320046782743205"/>
        <n v="0.9171507184347294"/>
        <n v="0.99182734269618344"/>
        <n v="1.5384615384615385E-2"/>
        <n v="11.467889908256881"/>
        <n v="4.557885141294439"/>
        <n v="4.694835680751174"/>
        <n v="2.4102311854402361"/>
        <n v="47.505938242280287"/>
        <n v="6.1873895109015908"/>
        <n v="6.1061531235321747"/>
        <n v="14.19782300047326"/>
        <n v="26.315789473684209"/>
        <n v="2.9342723004694835"/>
        <n v="3846.1538461538462"/>
        <n v="6.1521252796420578"/>
        <n v="19.23076923076923"/>
        <n v="5.6603773584905657"/>
        <n v="3.7123076923076921"/>
        <n v="7.9681274900398407"/>
        <n v="29.006637168141594"/>
        <n v="1.8941233608547838"/>
        <n v="20.145044319097501"/>
        <n v="1800"/>
        <n v="7.6530612244897958"/>
        <n v="3.6900369003690039"/>
        <n v="67.79661016949153"/>
        <n v="5.9429477020602217"/>
        <n v="4.6403712296983759"/>
        <n v="28.846153846153847"/>
        <n v="9.4117647058823533"/>
        <n v="5.6818181818181817"/>
        <n v="2.0477815699658701"/>
        <n v="8.6705202312138727"/>
        <n v="1.4851485148514851"/>
        <n v="6.5359477124183005"/>
        <n v="11.538461538461538"/>
        <n v="444.44444444444446"/>
        <n v="32.432432432432435"/>
        <n v="2.6729034413631809"/>
        <n v="2.7502750275027501"/>
        <n v="350"/>
        <n v="55.555555555555557"/>
        <n v="12.295081967213115"/>
        <n v="8.3092485549132942"/>
        <n v="6.5502183406113534"/>
        <n v="7.6804915514592933"/>
        <n v="44.150110375275936"/>
        <n v="12000"/>
        <n v="6.3520871143375679"/>
        <n v="2.2813688212927756"/>
        <n v="1.1609657947686116"/>
        <n v="8.1989924433249364"/>
        <n v="2.8058361391694726"/>
        <n v="29.702970297029704"/>
        <n v="6.3411540900443883"/>
        <n v="200000"/>
        <n v="1040"/>
        <n v="4.117647058823529"/>
        <n v="3.1201248049921997"/>
        <n v="31.111111111111111"/>
        <n v="15.873015873015873"/>
        <n v="4.1463414634146343"/>
        <n v="9.4876660341555983"/>
        <n v="13.388625592417062"/>
        <n v="1363.6363636363637"/>
        <n v="102.94117647058823"/>
        <n v="4.7393364928909953"/>
        <n v="1.2804097311139564"/>
        <n v="2.096774193548387"/>
        <n v="68.965517241379317"/>
        <n v="9.3457943925233646"/>
        <n v="54.545454545454547"/>
        <n v="24.489795918367346"/>
        <n v="2.8733556873871549"/>
        <n v="15.789473684210526"/>
        <n v="10.245901639344263"/>
        <n v="2.6490066225165565"/>
        <n v="46.875"/>
        <n v="23.913043478260871"/>
        <n v="18.484288354898336"/>
        <n v="2.8571428571428572"/>
        <n v="6.0362173038229372"/>
        <n v="1.7482517482517483"/>
        <n v="6.0553633217993079"/>
        <n v="9.9502487562189046"/>
        <n v="25.733333333333334"/>
        <n v="4.1331802525832373"/>
        <n v="13.157894736842104"/>
        <n v="120.68965517241379"/>
        <n v="6"/>
        <n v="1.4375848574395016"/>
        <n v="13.953488372093023"/>
        <n v="3.5650623885918002"/>
        <n v="14.64406779661017"/>
        <n v="3.891246973700706"/>
        <n v="67.5"/>
        <n v="2.7137042062415198"/>
        <n v="2.1253985122210413"/>
        <n v="8.75"/>
        <n v="8.3056478405315612"/>
        <n v="476.1904761904762"/>
        <n v="2.6666666666666665"/>
        <n v="12.173913043478262"/>
        <n v="5.6647784071976011"/>
        <n v="2.6642984014209592"/>
        <n v="4.5454545454545459"/>
        <n v="5.6753688989784337"/>
        <n v="1.8867924528301887"/>
        <n v="4.5161290322580649"/>
        <n v="39.473684210526315"/>
        <n v="35.087719298245617"/>
        <n v="40.816326530612244"/>
        <n v="70.370370370370367"/>
        <n v="5.1948051948051948"/>
        <n v="148.14814814814815"/>
        <n v="1.6420361247947455"/>
        <n v="99.999999999999986"/>
        <n v="2.9069767441860463"/>
        <n v="6.0606060606060606"/>
        <n v="94.594594594594597"/>
        <n v="3.7414965986394559"/>
        <n v="3.4722222222222223"/>
        <n v="6.3542857142857141"/>
        <n v="4.6113306982872198"/>
        <n v="9.2592592592592595"/>
        <n v="20.833333333333332"/>
        <n v="5500"/>
        <n v="90"/>
        <n v="3.6496350364963503"/>
        <n v="4.6801872074882995"/>
        <n v="14.347826086956522"/>
        <n v="1.4164305949008498"/>
        <n v="48.780487804878049"/>
        <n v="50.847457627118644"/>
        <n v="3.4883720930232558"/>
        <n v="31.914893617021278"/>
        <m/>
      </sharedItems>
    </cacheField>
    <cacheField name="Average Donation" numFmtId="0">
      <sharedItems containsString="0" containsBlank="1" containsNumber="1" minValue="9.9999999999999995E-7" maxValue="50000000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a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a Ended Conversion" numFmtId="0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x v="0"/>
    <b v="1"/>
    <s v="film &amp; video/television"/>
    <n v="0.73067996217656661"/>
    <x v="0"/>
    <x v="0"/>
    <s v="television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x v="1"/>
    <b v="1"/>
    <s v="film &amp; video/television"/>
    <n v="0.70122159284788099"/>
    <x v="1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x v="2"/>
    <b v="1"/>
    <s v="film &amp; video/television"/>
    <n v="0.95238095238095233"/>
    <x v="2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x v="3"/>
    <b v="1"/>
    <s v="film &amp; video/television"/>
    <n v="0.9624639076034649"/>
    <x v="3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x v="4"/>
    <b v="1"/>
    <s v="film &amp; video/television"/>
    <n v="0.81306401696495034"/>
    <x v="4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x v="5"/>
    <b v="1"/>
    <s v="film &amp; video/television"/>
    <n v="0.91093394077448742"/>
    <x v="5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x v="6"/>
    <b v="1"/>
    <s v="film &amp; video/television"/>
    <n v="0.93907735649724144"/>
    <x v="6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x v="7"/>
    <b v="1"/>
    <s v="film &amp; video/television"/>
    <n v="0.98792535675082327"/>
    <x v="7"/>
    <x v="0"/>
    <s v="television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x v="8"/>
    <b v="1"/>
    <s v="film &amp; video/television"/>
    <n v="0.99956590280792346"/>
    <x v="8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x v="9"/>
    <b v="1"/>
    <s v="film &amp; video/television"/>
    <n v="0.7936633914824045"/>
    <x v="9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x v="10"/>
    <b v="1"/>
    <s v="film &amp; video/television"/>
    <n v="0.99502487562189057"/>
    <x v="10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x v="11"/>
    <b v="1"/>
    <s v="film &amp; video/television"/>
    <n v="0.82987551867219922"/>
    <x v="11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x v="12"/>
    <b v="1"/>
    <s v="film &amp; video/television"/>
    <n v="0.60498507703476645"/>
    <x v="12"/>
    <x v="0"/>
    <s v="television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x v="13"/>
    <b v="1"/>
    <s v="film &amp; video/television"/>
    <n v="0.62511162707626367"/>
    <x v="13"/>
    <x v="0"/>
    <s v="television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x v="14"/>
    <b v="1"/>
    <s v="film &amp; video/television"/>
    <n v="0.99075297225891679"/>
    <x v="14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x v="15"/>
    <b v="1"/>
    <s v="film &amp; video/television"/>
    <n v="0.93808630393996251"/>
    <x v="15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x v="16"/>
    <b v="1"/>
    <s v="film &amp; video/television"/>
    <n v="0.99758915953113314"/>
    <x v="16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x v="17"/>
    <b v="1"/>
    <s v="film &amp; video/television"/>
    <n v="0.99337748344370858"/>
    <x v="17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x v="18"/>
    <b v="1"/>
    <s v="film &amp; video/television"/>
    <n v="0.94054707861374642"/>
    <x v="18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x v="19"/>
    <b v="1"/>
    <s v="film &amp; video/television"/>
    <n v="0.68825910931174084"/>
    <x v="19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x v="20"/>
    <b v="1"/>
    <s v="film &amp; video/television"/>
    <n v="0.99800399201596801"/>
    <x v="20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x v="21"/>
    <b v="1"/>
    <s v="film &amp; video/television"/>
    <n v="0.9162951956414066"/>
    <x v="21"/>
    <x v="0"/>
    <s v="television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x v="22"/>
    <b v="1"/>
    <s v="film &amp; video/television"/>
    <n v="0.85365853658536583"/>
    <x v="22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x v="23"/>
    <b v="1"/>
    <s v="film &amp; video/television"/>
    <n v="0.84388185654008441"/>
    <x v="23"/>
    <x v="0"/>
    <s v="television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x v="24"/>
    <b v="1"/>
    <s v="film &amp; video/television"/>
    <n v="0.91905272447928432"/>
    <x v="24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x v="25"/>
    <b v="1"/>
    <s v="film &amp; video/television"/>
    <n v="0.75"/>
    <x v="25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x v="10"/>
    <b v="1"/>
    <s v="film &amp; video/television"/>
    <n v="0.64432989690721654"/>
    <x v="26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x v="3"/>
    <b v="1"/>
    <s v="film &amp; video/television"/>
    <n v="0.89505482210785414"/>
    <x v="27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x v="26"/>
    <b v="1"/>
    <s v="film &amp; video/television"/>
    <n v="0.99651220727453915"/>
    <x v="28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x v="27"/>
    <b v="1"/>
    <s v="film &amp; video/television"/>
    <n v="0.81081081081081086"/>
    <x v="29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x v="28"/>
    <b v="1"/>
    <s v="film &amp; video/television"/>
    <n v="0.98716926744636591"/>
    <x v="30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x v="29"/>
    <b v="1"/>
    <s v="film &amp; video/television"/>
    <n v="1"/>
    <x v="31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x v="30"/>
    <b v="1"/>
    <s v="film &amp; video/television"/>
    <n v="0.99754558204768584"/>
    <x v="32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x v="31"/>
    <b v="1"/>
    <s v="film &amp; video/television"/>
    <n v="0.97947761194029848"/>
    <x v="33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x v="32"/>
    <b v="1"/>
    <s v="film &amp; video/television"/>
    <n v="0.76650943396226412"/>
    <x v="34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x v="33"/>
    <b v="1"/>
    <s v="film &amp; video/television"/>
    <n v="0.60060060060060061"/>
    <x v="35"/>
    <x v="0"/>
    <s v="television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x v="34"/>
    <b v="1"/>
    <s v="film &amp; video/television"/>
    <n v="0.70348223707351387"/>
    <x v="36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x v="35"/>
    <b v="1"/>
    <s v="film &amp; video/television"/>
    <n v="0.54513467304309038"/>
    <x v="37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x v="36"/>
    <b v="1"/>
    <s v="film &amp; video/television"/>
    <n v="0.90876045074518352"/>
    <x v="38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x v="37"/>
    <b v="1"/>
    <s v="film &amp; video/television"/>
    <n v="0.76347533974652615"/>
    <x v="39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x v="38"/>
    <b v="1"/>
    <s v="film &amp; video/television"/>
    <n v="0.98667982239763197"/>
    <x v="40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x v="10"/>
    <b v="1"/>
    <s v="film &amp; video/television"/>
    <n v="1"/>
    <x v="41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x v="39"/>
    <b v="1"/>
    <s v="film &amp; video/television"/>
    <n v="0.70493454179254789"/>
    <x v="42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x v="40"/>
    <b v="1"/>
    <s v="film &amp; video/television"/>
    <n v="0.32398107950495691"/>
    <x v="43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x v="41"/>
    <b v="1"/>
    <s v="film &amp; video/television"/>
    <n v="1"/>
    <x v="44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x v="42"/>
    <b v="1"/>
    <s v="film &amp; video/television"/>
    <n v="0.83333333333333337"/>
    <x v="45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x v="43"/>
    <b v="1"/>
    <s v="film &amp; video/television"/>
    <n v="0.96"/>
    <x v="46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x v="16"/>
    <b v="1"/>
    <s v="film &amp; video/television"/>
    <n v="0.92927302970885872"/>
    <x v="47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x v="44"/>
    <b v="1"/>
    <s v="film &amp; video/television"/>
    <n v="0.92635479388605835"/>
    <x v="48"/>
    <x v="0"/>
    <s v="television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x v="45"/>
    <b v="1"/>
    <s v="film &amp; video/television"/>
    <n v="1"/>
    <x v="49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x v="19"/>
    <b v="1"/>
    <s v="film &amp; video/television"/>
    <n v="1"/>
    <x v="50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x v="46"/>
    <b v="1"/>
    <s v="film &amp; video/television"/>
    <n v="0.78113904274960944"/>
    <x v="51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x v="47"/>
    <b v="1"/>
    <s v="film &amp; video/television"/>
    <n v="0.86051114361930992"/>
    <x v="52"/>
    <x v="0"/>
    <s v="television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x v="27"/>
    <b v="1"/>
    <s v="film &amp; video/television"/>
    <n v="0.91213134691395559"/>
    <x v="53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x v="47"/>
    <b v="1"/>
    <s v="film &amp; video/television"/>
    <n v="0.99009900990099009"/>
    <x v="54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x v="48"/>
    <b v="1"/>
    <s v="film &amp; video/television"/>
    <n v="0.77547339945897209"/>
    <x v="55"/>
    <x v="0"/>
    <s v="television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x v="49"/>
    <b v="1"/>
    <s v="film &amp; video/television"/>
    <n v="0.93229227362778233"/>
    <x v="56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x v="50"/>
    <b v="1"/>
    <s v="film &amp; video/television"/>
    <n v="0.98135426889106969"/>
    <x v="57"/>
    <x v="0"/>
    <s v="television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x v="11"/>
    <b v="1"/>
    <s v="film &amp; video/television"/>
    <n v="0.97172286463900492"/>
    <x v="58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x v="51"/>
    <b v="1"/>
    <s v="film &amp; video/television"/>
    <n v="0.99874457806537187"/>
    <x v="59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x v="52"/>
    <b v="1"/>
    <s v="film &amp; video/shorts"/>
    <n v="0.96808961498000357"/>
    <x v="60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x v="23"/>
    <b v="1"/>
    <s v="film &amp; video/shorts"/>
    <n v="0.67430883344571813"/>
    <x v="61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x v="53"/>
    <b v="1"/>
    <s v="film &amp; video/shorts"/>
    <n v="0.64627315812149932"/>
    <x v="62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x v="31"/>
    <b v="1"/>
    <s v="film &amp; video/shorts"/>
    <n v="0.88091368367270539"/>
    <x v="63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x v="54"/>
    <b v="1"/>
    <s v="film &amp; video/shorts"/>
    <n v="0.57692307692307687"/>
    <x v="64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x v="7"/>
    <b v="1"/>
    <s v="film &amp; video/shorts"/>
    <n v="0.92998538594393521"/>
    <x v="65"/>
    <x v="0"/>
    <s v="shorts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x v="55"/>
    <b v="1"/>
    <s v="film &amp; video/shorts"/>
    <n v="0.84317032040472173"/>
    <x v="66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x v="9"/>
    <b v="1"/>
    <s v="film &amp; video/shorts"/>
    <n v="0.86021505376344087"/>
    <x v="67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x v="17"/>
    <b v="1"/>
    <s v="film &amp; video/shorts"/>
    <n v="0.78636959370904325"/>
    <x v="68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x v="56"/>
    <b v="1"/>
    <s v="film &amp; video/shorts"/>
    <n v="0.90136945060630624"/>
    <x v="69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x v="57"/>
    <b v="1"/>
    <s v="film &amp; video/shorts"/>
    <n v="0.78616352201257866"/>
    <x v="70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x v="58"/>
    <b v="1"/>
    <s v="film &amp; video/shorts"/>
    <n v="0.80681308830121024"/>
    <x v="71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x v="14"/>
    <b v="1"/>
    <s v="film &amp; video/shorts"/>
    <n v="0.92243186582809222"/>
    <x v="72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x v="59"/>
    <b v="1"/>
    <s v="film &amp; video/shorts"/>
    <n v="1"/>
    <x v="73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x v="60"/>
    <b v="1"/>
    <s v="film &amp; video/shorts"/>
    <n v="0.88548861261644185"/>
    <x v="74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x v="5"/>
    <b v="1"/>
    <s v="film &amp; video/shorts"/>
    <n v="0.86633663366336633"/>
    <x v="75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x v="41"/>
    <b v="1"/>
    <s v="film &amp; video/shorts"/>
    <n v="0.65217391304347827"/>
    <x v="76"/>
    <x v="0"/>
    <s v="shorts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x v="55"/>
    <b v="1"/>
    <s v="film &amp; video/shorts"/>
    <n v="0.25477707006369427"/>
    <x v="77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x v="2"/>
    <b v="1"/>
    <s v="film &amp; video/shorts"/>
    <n v="3.7009622501850484E-2"/>
    <x v="78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x v="14"/>
    <b v="1"/>
    <s v="film &amp; video/shorts"/>
    <n v="0.78740157480314965"/>
    <x v="79"/>
    <x v="0"/>
    <s v="shorts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x v="5"/>
    <b v="1"/>
    <s v="film &amp; video/shorts"/>
    <n v="0.93240093240093236"/>
    <x v="80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x v="33"/>
    <b v="1"/>
    <s v="film &amp; video/shorts"/>
    <n v="0.50505050505050508"/>
    <x v="81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x v="61"/>
    <b v="1"/>
    <s v="film &amp; video/shorts"/>
    <n v="0.99987501562304715"/>
    <x v="82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x v="62"/>
    <b v="1"/>
    <s v="film &amp; video/shorts"/>
    <n v="0.97560975609756095"/>
    <x v="83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x v="63"/>
    <b v="1"/>
    <s v="film &amp; video/shorts"/>
    <n v="1"/>
    <x v="84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x v="64"/>
    <b v="1"/>
    <s v="film &amp; video/shorts"/>
    <n v="0.79681274900398402"/>
    <x v="85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x v="57"/>
    <b v="1"/>
    <s v="film &amp; video/shorts"/>
    <n v="0.93926111458985595"/>
    <x v="86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x v="20"/>
    <b v="1"/>
    <s v="film &amp; video/shorts"/>
    <n v="0.95602294455066916"/>
    <x v="87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x v="65"/>
    <b v="1"/>
    <s v="film &amp; video/shorts"/>
    <n v="0.97222222222222221"/>
    <x v="88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x v="66"/>
    <b v="1"/>
    <s v="film &amp; video/shorts"/>
    <n v="0.86906141367323286"/>
    <x v="89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x v="38"/>
    <b v="1"/>
    <s v="film &amp; video/shorts"/>
    <n v="0.99601593625498008"/>
    <x v="90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x v="67"/>
    <b v="1"/>
    <s v="film &amp; video/shorts"/>
    <n v="0.83333333333333337"/>
    <x v="91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x v="68"/>
    <b v="1"/>
    <s v="film &amp; video/shorts"/>
    <n v="0.95057034220532322"/>
    <x v="92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x v="41"/>
    <b v="1"/>
    <s v="film &amp; video/shorts"/>
    <n v="0.9041591320072333"/>
    <x v="93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x v="8"/>
    <b v="1"/>
    <s v="film &amp; video/shorts"/>
    <n v="0.96153846153846156"/>
    <x v="94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x v="64"/>
    <b v="1"/>
    <s v="film &amp; video/shorts"/>
    <n v="0.76086956521739135"/>
    <x v="95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x v="69"/>
    <b v="1"/>
    <s v="film &amp; video/shorts"/>
    <n v="0.87209302325581395"/>
    <x v="96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x v="22"/>
    <b v="1"/>
    <s v="film &amp; video/shorts"/>
    <n v="0.94117647058823528"/>
    <x v="97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x v="65"/>
    <b v="1"/>
    <s v="film &amp; video/shorts"/>
    <n v="0.94117647058823528"/>
    <x v="98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x v="70"/>
    <b v="1"/>
    <s v="film &amp; video/shorts"/>
    <n v="0.94322419181407169"/>
    <x v="99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x v="55"/>
    <b v="1"/>
    <s v="film &amp; video/shorts"/>
    <n v="1"/>
    <x v="100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x v="2"/>
    <b v="1"/>
    <s v="film &amp; video/shorts"/>
    <n v="1"/>
    <x v="101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x v="71"/>
    <b v="1"/>
    <s v="film &amp; video/shorts"/>
    <n v="0.78277886497064575"/>
    <x v="102"/>
    <x v="0"/>
    <s v="shorts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x v="72"/>
    <b v="1"/>
    <s v="film &amp; video/shorts"/>
    <n v="0.95098756400877837"/>
    <x v="103"/>
    <x v="0"/>
    <s v="shorts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x v="73"/>
    <b v="1"/>
    <s v="film &amp; video/shorts"/>
    <n v="0.83333333333333337"/>
    <x v="104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x v="65"/>
    <b v="1"/>
    <s v="film &amp; video/shorts"/>
    <n v="0.93101988997037666"/>
    <x v="105"/>
    <x v="0"/>
    <s v="shorts"/>
  </r>
  <r>
    <n v="106"/>
    <s v="LOST WEEKEND"/>
    <s v="A Boy. A Girl. A Car. A Serial Killer."/>
    <n v="5000"/>
    <n v="5025"/>
    <x v="0"/>
    <s v="US"/>
    <s v="USD"/>
    <n v="1333391901"/>
    <n v="1332182301"/>
    <b v="0"/>
    <x v="74"/>
    <b v="1"/>
    <s v="film &amp; video/shorts"/>
    <n v="0.99502487562189057"/>
    <x v="106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x v="50"/>
    <b v="1"/>
    <s v="film &amp; video/shorts"/>
    <n v="0.97592713077423554"/>
    <x v="107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x v="5"/>
    <b v="1"/>
    <s v="film &amp; video/shorts"/>
    <n v="0.40540540540540543"/>
    <x v="108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x v="5"/>
    <b v="1"/>
    <s v="film &amp; video/shorts"/>
    <n v="0.45558086560364464"/>
    <x v="109"/>
    <x v="0"/>
    <s v="shorts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x v="55"/>
    <b v="1"/>
    <s v="film &amp; video/shorts"/>
    <n v="0.76470588235294112"/>
    <x v="110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x v="28"/>
    <b v="1"/>
    <s v="film &amp; video/shorts"/>
    <n v="0.64695009242144175"/>
    <x v="111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x v="75"/>
    <b v="1"/>
    <s v="film &amp; video/shorts"/>
    <n v="0.96153846153846156"/>
    <x v="112"/>
    <x v="0"/>
    <s v="shorts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x v="76"/>
    <b v="1"/>
    <s v="film &amp; video/shorts"/>
    <n v="0.70921985815602839"/>
    <x v="113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x v="2"/>
    <b v="1"/>
    <s v="film &amp; video/shorts"/>
    <n v="0.967741935483871"/>
    <x v="114"/>
    <x v="0"/>
    <s v="shorts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x v="19"/>
    <b v="1"/>
    <s v="film &amp; video/shorts"/>
    <n v="0.71202531645569622"/>
    <x v="115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x v="7"/>
    <b v="1"/>
    <s v="film &amp; video/shorts"/>
    <n v="0.87983911513323276"/>
    <x v="116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x v="74"/>
    <b v="1"/>
    <s v="film &amp; video/shorts"/>
    <n v="0.9950864840719823"/>
    <x v="117"/>
    <x v="0"/>
    <s v="shorts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x v="70"/>
    <b v="1"/>
    <s v="film &amp; video/shorts"/>
    <n v="0.88470834704631274"/>
    <x v="118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x v="77"/>
    <b v="1"/>
    <s v="film &amp; video/shorts"/>
    <n v="0.95641682116476856"/>
    <x v="119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x v="29"/>
    <b v="0"/>
    <s v="film &amp; video/science fiction"/>
    <n v="7000"/>
    <x v="120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x v="29"/>
    <b v="0"/>
    <s v="film &amp; video/science fiction"/>
    <n v="3000"/>
    <x v="121"/>
    <x v="0"/>
    <s v="science fiction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x v="78"/>
    <b v="0"/>
    <s v="film &amp; video/science fiction"/>
    <s v="0"/>
    <x v="122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x v="79"/>
    <b v="0"/>
    <s v="film &amp; video/science fiction"/>
    <n v="364.23841059602648"/>
    <x v="123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x v="78"/>
    <b v="0"/>
    <s v="film &amp; video/science fiction"/>
    <s v="0"/>
    <x v="124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x v="79"/>
    <b v="0"/>
    <s v="film &amp; video/science fiction"/>
    <n v="7.1428571428571432"/>
    <x v="125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x v="62"/>
    <b v="0"/>
    <s v="film &amp; video/science fiction"/>
    <n v="18.024513338139869"/>
    <x v="126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x v="80"/>
    <b v="0"/>
    <s v="film &amp; video/science fiction"/>
    <n v="42.10526315789474"/>
    <x v="127"/>
    <x v="0"/>
    <s v="science fiction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x v="79"/>
    <b v="0"/>
    <s v="film &amp; video/science fiction"/>
    <n v="53.561863952865558"/>
    <x v="128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x v="78"/>
    <b v="0"/>
    <s v="film &amp; video/science fiction"/>
    <s v="0"/>
    <x v="129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x v="78"/>
    <b v="0"/>
    <s v="film &amp; video/science fiction"/>
    <s v="0"/>
    <x v="130"/>
    <x v="0"/>
    <s v="science fiction"/>
  </r>
  <r>
    <n v="131"/>
    <s v="I (Canceled)"/>
    <s v="I"/>
    <n v="1200"/>
    <n v="0"/>
    <x v="1"/>
    <s v="US"/>
    <s v="USD"/>
    <n v="1467763200"/>
    <n v="1466453161"/>
    <b v="0"/>
    <x v="78"/>
    <b v="0"/>
    <s v="film &amp; video/science fiction"/>
    <s v="0"/>
    <x v="131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x v="75"/>
    <b v="0"/>
    <s v="film &amp; video/science fiction"/>
    <n v="10.450685826257349"/>
    <x v="132"/>
    <x v="0"/>
    <s v="science fiction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x v="78"/>
    <b v="0"/>
    <s v="film &amp; video/science fiction"/>
    <s v="0"/>
    <x v="133"/>
    <x v="0"/>
    <s v="science fiction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x v="78"/>
    <b v="0"/>
    <s v="film &amp; video/science fiction"/>
    <s v="0"/>
    <x v="134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x v="81"/>
    <b v="0"/>
    <s v="film &amp; video/science fiction"/>
    <n v="7.4441687344913152"/>
    <x v="135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x v="78"/>
    <b v="0"/>
    <s v="film &amp; video/science fiction"/>
    <s v="0"/>
    <x v="136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x v="78"/>
    <b v="0"/>
    <s v="film &amp; video/science fiction"/>
    <s v="0"/>
    <x v="137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x v="6"/>
    <b v="0"/>
    <s v="film &amp; video/science fiction"/>
    <n v="31.833616298811545"/>
    <x v="138"/>
    <x v="0"/>
    <s v="science fiction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x v="29"/>
    <b v="0"/>
    <s v="film &amp; video/science fiction"/>
    <n v="1"/>
    <x v="139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x v="78"/>
    <b v="0"/>
    <s v="film &amp; video/science fiction"/>
    <s v="0"/>
    <x v="140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x v="33"/>
    <b v="0"/>
    <s v="film &amp; video/science fiction"/>
    <n v="9.2807424593967518"/>
    <x v="141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x v="29"/>
    <b v="0"/>
    <s v="film &amp; video/science fiction"/>
    <n v="300"/>
    <x v="142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x v="78"/>
    <b v="0"/>
    <s v="film &amp; video/science fiction"/>
    <s v="0"/>
    <x v="143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x v="77"/>
    <b v="0"/>
    <s v="film &amp; video/science fiction"/>
    <n v="3.6231884057971016"/>
    <x v="144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x v="82"/>
    <b v="0"/>
    <s v="film &amp; video/science fiction"/>
    <n v="13.31360946745562"/>
    <x v="145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x v="83"/>
    <b v="0"/>
    <s v="film &amp; video/science fiction"/>
    <n v="173.91304347826087"/>
    <x v="146"/>
    <x v="0"/>
    <s v="science fiction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x v="78"/>
    <b v="0"/>
    <s v="film &amp; video/science fiction"/>
    <s v="0"/>
    <x v="147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x v="84"/>
    <b v="0"/>
    <s v="film &amp; video/science fiction"/>
    <n v="1250"/>
    <x v="148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x v="79"/>
    <b v="0"/>
    <s v="film &amp; video/science fiction"/>
    <n v="108.69565217391305"/>
    <x v="149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x v="85"/>
    <b v="0"/>
    <s v="film &amp; video/science fiction"/>
    <n v="4.31721572794899"/>
    <x v="150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x v="81"/>
    <b v="0"/>
    <s v="film &amp; video/science fiction"/>
    <n v="1785.7142857142858"/>
    <x v="151"/>
    <x v="0"/>
    <s v="science fiction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x v="84"/>
    <b v="0"/>
    <s v="film &amp; video/science fiction"/>
    <n v="12666.666666666666"/>
    <x v="152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x v="73"/>
    <b v="0"/>
    <s v="film &amp; video/science fiction"/>
    <n v="139.27576601671308"/>
    <x v="153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x v="83"/>
    <b v="0"/>
    <s v="film &amp; video/science fiction"/>
    <n v="37.5"/>
    <x v="154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x v="80"/>
    <b v="0"/>
    <s v="film &amp; video/science fiction"/>
    <n v="16666.666666666668"/>
    <x v="155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x v="41"/>
    <b v="0"/>
    <s v="film &amp; video/science fiction"/>
    <n v="19.607843137254903"/>
    <x v="156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x v="84"/>
    <b v="0"/>
    <s v="film &amp; video/science fiction"/>
    <n v="374.375"/>
    <x v="157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x v="78"/>
    <b v="0"/>
    <s v="film &amp; video/science fiction"/>
    <s v="0"/>
    <x v="134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x v="29"/>
    <b v="0"/>
    <s v="film &amp; video/science fiction"/>
    <n v="50000"/>
    <x v="158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x v="78"/>
    <b v="0"/>
    <s v="film &amp; video/drama"/>
    <s v="0"/>
    <x v="134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x v="29"/>
    <b v="0"/>
    <s v="film &amp; video/drama"/>
    <n v="10000"/>
    <x v="159"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x v="73"/>
    <b v="0"/>
    <s v="film &amp; video/drama"/>
    <n v="6.4367816091954024"/>
    <x v="160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x v="78"/>
    <b v="0"/>
    <s v="film &amp; video/drama"/>
    <s v="0"/>
    <x v="161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x v="63"/>
    <b v="0"/>
    <s v="film &amp; video/drama"/>
    <n v="187.5"/>
    <x v="162"/>
    <x v="0"/>
    <s v="drama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x v="78"/>
    <b v="0"/>
    <s v="film &amp; video/drama"/>
    <s v="0"/>
    <x v="163"/>
    <x v="0"/>
    <s v="drama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x v="29"/>
    <b v="0"/>
    <s v="film &amp; video/drama"/>
    <n v="1.6666666666666667"/>
    <x v="164"/>
    <x v="0"/>
    <s v="drama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x v="84"/>
    <b v="0"/>
    <s v="film &amp; video/drama"/>
    <n v="10000"/>
    <x v="165"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x v="83"/>
    <b v="0"/>
    <s v="film &amp; video/drama"/>
    <n v="24.615384615384617"/>
    <x v="166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x v="73"/>
    <b v="0"/>
    <s v="film &amp; video/drama"/>
    <n v="4.4642857142857144"/>
    <x v="167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x v="73"/>
    <b v="0"/>
    <s v="film &amp; video/drama"/>
    <n v="30.76923076923077"/>
    <x v="168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x v="29"/>
    <b v="0"/>
    <s v="film &amp; video/drama"/>
    <n v="50000"/>
    <x v="169"/>
    <x v="0"/>
    <s v="drama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x v="78"/>
    <b v="0"/>
    <s v="film &amp; video/drama"/>
    <s v="0"/>
    <x v="170"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x v="78"/>
    <b v="0"/>
    <s v="film &amp; video/drama"/>
    <s v="0"/>
    <x v="171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x v="78"/>
    <b v="0"/>
    <s v="film &amp; video/drama"/>
    <s v="0"/>
    <x v="172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x v="55"/>
    <b v="0"/>
    <s v="film &amp; video/drama"/>
    <n v="15.420200462606013"/>
    <x v="173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x v="78"/>
    <b v="0"/>
    <s v="film &amp; video/drama"/>
    <s v="0"/>
    <x v="174"/>
    <x v="0"/>
    <s v="drama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x v="63"/>
    <b v="0"/>
    <s v="film &amp; video/drama"/>
    <n v="2.5"/>
    <x v="175"/>
    <x v="0"/>
    <s v="drama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x v="78"/>
    <b v="0"/>
    <s v="film &amp; video/drama"/>
    <s v="0"/>
    <x v="176"/>
    <x v="0"/>
    <s v="drama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x v="84"/>
    <b v="0"/>
    <s v="film &amp; video/drama"/>
    <n v="5"/>
    <x v="177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x v="62"/>
    <b v="0"/>
    <s v="film &amp; video/drama"/>
    <n v="2.9925187032418954"/>
    <x v="178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x v="80"/>
    <b v="0"/>
    <s v="film &amp; video/drama"/>
    <n v="4.7409972299168972"/>
    <x v="179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x v="78"/>
    <b v="0"/>
    <s v="film &amp; video/drama"/>
    <s v="0"/>
    <x v="180"/>
    <x v="0"/>
    <s v="drama"/>
  </r>
  <r>
    <n v="183"/>
    <s v="Three Little Words"/>
    <s v="Don't kill me until I meet my Dad"/>
    <n v="12500"/>
    <n v="4482"/>
    <x v="2"/>
    <s v="GB"/>
    <s v="GBP"/>
    <n v="1417033610"/>
    <n v="1414438010"/>
    <b v="0"/>
    <x v="8"/>
    <b v="0"/>
    <s v="film &amp; video/drama"/>
    <n v="2.788933511825078"/>
    <x v="181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x v="84"/>
    <b v="0"/>
    <s v="film &amp; video/drama"/>
    <n v="29.411764705882351"/>
    <x v="182"/>
    <x v="0"/>
    <s v="drama"/>
  </r>
  <r>
    <n v="185"/>
    <s v="BLANK Short Movie"/>
    <s v="Love has no boundaries!"/>
    <n v="40000"/>
    <n v="2200"/>
    <x v="2"/>
    <s v="NO"/>
    <s v="NOK"/>
    <n v="1471557139"/>
    <n v="1468965139"/>
    <b v="0"/>
    <x v="73"/>
    <b v="0"/>
    <s v="film &amp; video/drama"/>
    <n v="18.181818181818183"/>
    <x v="183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x v="78"/>
    <b v="0"/>
    <s v="film &amp; video/drama"/>
    <s v="0"/>
    <x v="134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x v="81"/>
    <b v="0"/>
    <s v="film &amp; video/drama"/>
    <n v="6.25"/>
    <x v="184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x v="78"/>
    <b v="0"/>
    <s v="film &amp; video/drama"/>
    <s v="0"/>
    <x v="174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x v="81"/>
    <b v="0"/>
    <s v="film &amp; video/drama"/>
    <n v="1449.2753623188405"/>
    <x v="185"/>
    <x v="0"/>
    <s v="drama"/>
  </r>
  <r>
    <n v="190"/>
    <s v="REGIONRAT, the movie"/>
    <s v="Because hope can be a 4 letter word"/>
    <n v="12000"/>
    <n v="50"/>
    <x v="2"/>
    <s v="US"/>
    <s v="USD"/>
    <n v="1466091446"/>
    <n v="1465227446"/>
    <b v="0"/>
    <x v="29"/>
    <b v="0"/>
    <s v="film &amp; video/drama"/>
    <n v="240"/>
    <x v="186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x v="83"/>
    <b v="0"/>
    <s v="film &amp; video/drama"/>
    <n v="20"/>
    <x v="187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x v="83"/>
    <b v="0"/>
    <s v="film &amp; video/drama"/>
    <n v="58823.529411764706"/>
    <x v="188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x v="78"/>
    <b v="0"/>
    <s v="film &amp; video/drama"/>
    <s v="0"/>
    <x v="180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x v="83"/>
    <b v="0"/>
    <s v="film &amp; video/drama"/>
    <n v="833.33333333333337"/>
    <x v="189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x v="78"/>
    <b v="0"/>
    <s v="film &amp; video/drama"/>
    <s v="0"/>
    <x v="161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x v="10"/>
    <b v="0"/>
    <s v="film &amp; video/drama"/>
    <n v="2.3890784982935154"/>
    <x v="190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x v="22"/>
    <b v="0"/>
    <s v="film &amp; video/drama"/>
    <n v="9.5419847328244281"/>
    <x v="191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x v="79"/>
    <b v="0"/>
    <s v="film &amp; video/drama"/>
    <n v="89.605734767025083"/>
    <x v="192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x v="78"/>
    <b v="0"/>
    <s v="film &amp; video/drama"/>
    <s v="0"/>
    <x v="193"/>
    <x v="0"/>
    <s v="drama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x v="59"/>
    <b v="0"/>
    <s v="film &amp; video/drama"/>
    <n v="3.8178867996563901"/>
    <x v="194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x v="63"/>
    <b v="0"/>
    <s v="film &amp; video/drama"/>
    <n v="1.7105263157894737"/>
    <x v="195"/>
    <x v="0"/>
    <s v="drama"/>
  </r>
  <r>
    <n v="202"/>
    <s v="Modern Gangsters"/>
    <s v="new web series created by jonney terry"/>
    <n v="6000"/>
    <n v="0"/>
    <x v="2"/>
    <s v="US"/>
    <s v="USD"/>
    <n v="1444337940"/>
    <n v="1441750564"/>
    <b v="0"/>
    <x v="78"/>
    <b v="0"/>
    <s v="film &amp; video/drama"/>
    <s v="0"/>
    <x v="172"/>
    <x v="0"/>
    <s v="drama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x v="22"/>
    <b v="0"/>
    <s v="film &amp; video/drama"/>
    <n v="3.3512064343163539"/>
    <x v="196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x v="86"/>
    <b v="0"/>
    <s v="film &amp; video/drama"/>
    <n v="1.9715440475799297"/>
    <x v="197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x v="57"/>
    <b v="0"/>
    <s v="film &amp; video/drama"/>
    <n v="6.1538461538461542"/>
    <x v="198"/>
    <x v="0"/>
    <s v="drama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x v="78"/>
    <b v="0"/>
    <s v="film &amp; video/drama"/>
    <s v="0"/>
    <x v="199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x v="62"/>
    <b v="0"/>
    <s v="film &amp; video/drama"/>
    <n v="6.572769953051643"/>
    <x v="200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x v="78"/>
    <b v="0"/>
    <s v="film &amp; video/drama"/>
    <s v="0"/>
    <x v="201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x v="78"/>
    <b v="0"/>
    <s v="film &amp; video/drama"/>
    <s v="0"/>
    <x v="202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x v="51"/>
    <b v="0"/>
    <s v="film &amp; video/drama"/>
    <n v="3.9603960396039604"/>
    <x v="203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x v="8"/>
    <b v="0"/>
    <s v="film &amp; video/drama"/>
    <n v="2.2421524663677128"/>
    <x v="204"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x v="29"/>
    <b v="0"/>
    <s v="film &amp; video/drama"/>
    <n v="6300"/>
    <x v="205"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x v="29"/>
    <b v="0"/>
    <s v="film &amp; video/drama"/>
    <n v="2500"/>
    <x v="206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x v="29"/>
    <b v="0"/>
    <s v="film &amp; video/drama"/>
    <n v="12500"/>
    <x v="207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x v="29"/>
    <b v="0"/>
    <s v="film &amp; video/drama"/>
    <n v="440"/>
    <x v="154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x v="87"/>
    <b v="0"/>
    <s v="film &amp; video/drama"/>
    <n v="1.7953824200462347"/>
    <x v="208"/>
    <x v="0"/>
    <s v="drama"/>
  </r>
  <r>
    <n v="217"/>
    <s v="Bitch"/>
    <s v="A roadmovie by paw"/>
    <n v="100000"/>
    <n v="11943"/>
    <x v="2"/>
    <s v="SE"/>
    <s v="SEK"/>
    <n v="1419780149"/>
    <n v="1417101749"/>
    <b v="0"/>
    <x v="44"/>
    <b v="0"/>
    <s v="film &amp; video/drama"/>
    <n v="8.3731055848614258"/>
    <x v="209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x v="29"/>
    <b v="0"/>
    <s v="film &amp; video/drama"/>
    <n v="50"/>
    <x v="159"/>
    <x v="0"/>
    <s v="drama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x v="88"/>
    <b v="0"/>
    <s v="film &amp; video/drama"/>
    <n v="5.6721497447532618"/>
    <x v="210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x v="83"/>
    <b v="0"/>
    <s v="film &amp; video/drama"/>
    <n v="138.88888888888889"/>
    <x v="211"/>
    <x v="0"/>
    <s v="drama"/>
  </r>
  <r>
    <n v="221"/>
    <s v="Archetypes"/>
    <s v="Film about Schizophrenia with Surreal Twists!"/>
    <n v="50000"/>
    <n v="0"/>
    <x v="2"/>
    <s v="US"/>
    <s v="USD"/>
    <n v="1427569564"/>
    <n v="1422389164"/>
    <b v="0"/>
    <x v="78"/>
    <b v="0"/>
    <s v="film &amp; video/drama"/>
    <s v="0"/>
    <x v="201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x v="84"/>
    <b v="0"/>
    <s v="film &amp; video/drama"/>
    <n v="7.6923076923076925"/>
    <x v="212"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x v="78"/>
    <b v="0"/>
    <s v="film &amp; video/drama"/>
    <s v="0"/>
    <x v="213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x v="78"/>
    <b v="0"/>
    <s v="film &amp; video/drama"/>
    <s v="0"/>
    <x v="214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x v="78"/>
    <b v="0"/>
    <s v="film &amp; video/drama"/>
    <s v="0"/>
    <x v="215"/>
    <x v="0"/>
    <s v="drama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x v="84"/>
    <b v="0"/>
    <s v="film &amp; video/drama"/>
    <n v="116"/>
    <x v="216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x v="78"/>
    <b v="0"/>
    <s v="film &amp; video/drama"/>
    <s v="0"/>
    <x v="217"/>
    <x v="0"/>
    <s v="drama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x v="78"/>
    <b v="0"/>
    <s v="film &amp; video/drama"/>
    <s v="0"/>
    <x v="218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x v="78"/>
    <b v="0"/>
    <s v="film &amp; video/drama"/>
    <s v="0"/>
    <x v="136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x v="84"/>
    <b v="0"/>
    <s v="film &amp; video/drama"/>
    <n v="250"/>
    <x v="219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x v="78"/>
    <b v="0"/>
    <s v="film &amp; video/drama"/>
    <s v="0"/>
    <x v="213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x v="63"/>
    <b v="0"/>
    <s v="film &amp; video/drama"/>
    <n v="36.363636363636367"/>
    <x v="220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x v="78"/>
    <b v="0"/>
    <s v="film &amp; video/drama"/>
    <s v="0"/>
    <x v="221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x v="81"/>
    <b v="0"/>
    <s v="film &amp; video/drama"/>
    <n v="2.4937655860349128"/>
    <x v="222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x v="78"/>
    <b v="0"/>
    <s v="film &amp; video/drama"/>
    <s v="0"/>
    <x v="193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x v="78"/>
    <b v="0"/>
    <s v="film &amp; video/drama"/>
    <s v="0"/>
    <x v="223"/>
    <x v="0"/>
    <s v="drama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x v="29"/>
    <b v="0"/>
    <s v="film &amp; video/drama"/>
    <n v="300"/>
    <x v="224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x v="78"/>
    <b v="0"/>
    <s v="film &amp; video/drama"/>
    <s v="0"/>
    <x v="225"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x v="81"/>
    <b v="0"/>
    <s v="film &amp; video/drama"/>
    <n v="4"/>
    <x v="226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x v="89"/>
    <b v="1"/>
    <s v="film &amp; video/documentary"/>
    <n v="0.9290733051225385"/>
    <x v="227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x v="90"/>
    <b v="1"/>
    <s v="film &amp; video/documentary"/>
    <n v="0.8878048780487805"/>
    <x v="228"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x v="91"/>
    <b v="1"/>
    <s v="film &amp; video/documentary"/>
    <n v="0.88135593220338981"/>
    <x v="229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x v="92"/>
    <b v="1"/>
    <s v="film &amp; video/documentary"/>
    <n v="0.97473487211478482"/>
    <x v="230"/>
    <x v="0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x v="87"/>
    <b v="1"/>
    <s v="film &amp; video/documentary"/>
    <n v="0.87906567876428476"/>
    <x v="231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x v="93"/>
    <b v="1"/>
    <s v="film &amp; video/documentary"/>
    <n v="0.96413420748168144"/>
    <x v="232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x v="94"/>
    <b v="1"/>
    <s v="film &amp; video/documentary"/>
    <n v="0.32737510639690959"/>
    <x v="233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x v="95"/>
    <b v="1"/>
    <s v="film &amp; video/documentary"/>
    <n v="0.74571215510812827"/>
    <x v="234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x v="96"/>
    <b v="1"/>
    <s v="film &amp; video/documentary"/>
    <n v="0.98684592432633256"/>
    <x v="235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x v="97"/>
    <b v="1"/>
    <s v="film &amp; video/documentary"/>
    <n v="0.88558271342543393"/>
    <x v="236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x v="98"/>
    <b v="1"/>
    <s v="film &amp; video/documentary"/>
    <n v="0.94711917916337807"/>
    <x v="237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x v="99"/>
    <b v="1"/>
    <s v="film &amp; video/documentary"/>
    <n v="0.79635949943117179"/>
    <x v="238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x v="52"/>
    <b v="1"/>
    <s v="film &amp; video/documentary"/>
    <n v="0.54182921543129603"/>
    <x v="239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x v="63"/>
    <b v="1"/>
    <s v="film &amp; video/documentary"/>
    <n v="0.99272005294506949"/>
    <x v="240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x v="100"/>
    <b v="1"/>
    <s v="film &amp; video/documentary"/>
    <n v="0.85508637441239532"/>
    <x v="241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x v="101"/>
    <b v="1"/>
    <s v="film &amp; video/documentary"/>
    <n v="0.93691515998997499"/>
    <x v="242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x v="102"/>
    <b v="1"/>
    <s v="film &amp; video/documentary"/>
    <n v="0.71890726096333568"/>
    <x v="243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x v="103"/>
    <b v="1"/>
    <s v="film &amp; video/documentary"/>
    <n v="0.93697454133088409"/>
    <x v="244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x v="104"/>
    <b v="1"/>
    <s v="film &amp; video/documentary"/>
    <n v="0.52317672909908963"/>
    <x v="245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x v="105"/>
    <b v="1"/>
    <s v="film &amp; video/documentary"/>
    <n v="0.75793236858311719"/>
    <x v="246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x v="106"/>
    <b v="1"/>
    <s v="film &amp; video/documentary"/>
    <n v="0.93984962406015038"/>
    <x v="247"/>
    <x v="0"/>
    <s v="documentary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x v="107"/>
    <b v="1"/>
    <s v="film &amp; video/documentary"/>
    <n v="0.93109869646182497"/>
    <x v="248"/>
    <x v="0"/>
    <s v="documentary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x v="108"/>
    <b v="1"/>
    <s v="film &amp; video/documentary"/>
    <n v="0.41666666666666669"/>
    <x v="249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x v="109"/>
    <b v="1"/>
    <s v="film &amp; video/documentary"/>
    <n v="0.84687572302014846"/>
    <x v="250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x v="110"/>
    <b v="1"/>
    <s v="film &amp; video/documentary"/>
    <n v="0.84602368866328259"/>
    <x v="251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x v="6"/>
    <b v="1"/>
    <s v="film &amp; video/documentary"/>
    <n v="0.90009000900090008"/>
    <x v="252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x v="17"/>
    <b v="1"/>
    <s v="film &amp; video/documentary"/>
    <n v="0.6872852233676976"/>
    <x v="253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x v="111"/>
    <b v="1"/>
    <s v="film &amp; video/documentary"/>
    <n v="0.75971197275217806"/>
    <x v="254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x v="112"/>
    <b v="1"/>
    <s v="film &amp; video/documentary"/>
    <n v="0.89766606822262118"/>
    <x v="255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x v="113"/>
    <b v="1"/>
    <s v="film &amp; video/documentary"/>
    <n v="0.67919200873549601"/>
    <x v="256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x v="42"/>
    <b v="1"/>
    <s v="film &amp; video/documentary"/>
    <n v="0.65527065527065531"/>
    <x v="257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x v="114"/>
    <b v="1"/>
    <s v="film &amp; video/documentary"/>
    <n v="0.95529231944975157"/>
    <x v="258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x v="71"/>
    <b v="1"/>
    <s v="film &amp; video/documentary"/>
    <n v="0.56359090063704553"/>
    <x v="259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x v="115"/>
    <b v="1"/>
    <s v="film &amp; video/documentary"/>
    <n v="0.92785207811029935"/>
    <x v="260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x v="116"/>
    <b v="1"/>
    <s v="film &amp; video/documentary"/>
    <n v="0.64102564102564108"/>
    <x v="261"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x v="117"/>
    <b v="1"/>
    <s v="film &amp; video/documentary"/>
    <n v="0.9225517782185525"/>
    <x v="262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x v="95"/>
    <b v="1"/>
    <s v="film &amp; video/documentary"/>
    <n v="0.6775067750677507"/>
    <x v="263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x v="118"/>
    <b v="1"/>
    <s v="film &amp; video/documentary"/>
    <n v="0.90594859787032389"/>
    <x v="264"/>
    <x v="0"/>
    <s v="documentary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x v="119"/>
    <b v="1"/>
    <s v="film &amp; video/documentary"/>
    <n v="0.66512292457013356"/>
    <x v="265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x v="120"/>
    <b v="1"/>
    <s v="film &amp; video/documentary"/>
    <n v="0.63565398138132101"/>
    <x v="266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x v="121"/>
    <b v="1"/>
    <s v="film &amp; video/documentary"/>
    <n v="0.64043447074495341"/>
    <x v="267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x v="1"/>
    <b v="1"/>
    <s v="film &amp; video/documentary"/>
    <n v="0.82927241146386188"/>
    <x v="268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x v="122"/>
    <b v="1"/>
    <s v="film &amp; video/documentary"/>
    <n v="0.98825079609091904"/>
    <x v="269"/>
    <x v="0"/>
    <s v="documentary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x v="91"/>
    <b v="1"/>
    <s v="film &amp; video/documentary"/>
    <n v="0.87510118357435085"/>
    <x v="270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x v="123"/>
    <b v="1"/>
    <s v="film &amp; video/documentary"/>
    <n v="0.95578399855103147"/>
    <x v="271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x v="124"/>
    <b v="1"/>
    <s v="film &amp; video/documentary"/>
    <n v="0.43701504986185646"/>
    <x v="272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x v="125"/>
    <b v="1"/>
    <s v="film &amp; video/documentary"/>
    <n v="0.91614242960972336"/>
    <x v="273"/>
    <x v="0"/>
    <s v="documentary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x v="126"/>
    <b v="1"/>
    <s v="film &amp; video/documentary"/>
    <n v="0.56721497447532609"/>
    <x v="210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x v="127"/>
    <b v="1"/>
    <s v="film &amp; video/documentary"/>
    <n v="0.96889254225970156"/>
    <x v="274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x v="128"/>
    <b v="1"/>
    <s v="film &amp; video/documentary"/>
    <n v="0.95401640908223617"/>
    <x v="275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x v="129"/>
    <b v="1"/>
    <s v="film &amp; video/documentary"/>
    <n v="0.9373437760373271"/>
    <x v="276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x v="130"/>
    <b v="1"/>
    <s v="film &amp; video/documentary"/>
    <n v="0.83319446758873517"/>
    <x v="277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x v="131"/>
    <b v="1"/>
    <s v="film &amp; video/documentary"/>
    <n v="0.98515438025908253"/>
    <x v="278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x v="132"/>
    <b v="1"/>
    <s v="film &amp; video/documentary"/>
    <n v="0.98634294385432475"/>
    <x v="279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x v="133"/>
    <b v="1"/>
    <s v="film &amp; video/documentary"/>
    <n v="1"/>
    <x v="280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x v="134"/>
    <b v="1"/>
    <s v="film &amp; video/documentary"/>
    <n v="0.75126332440632171"/>
    <x v="281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x v="135"/>
    <b v="1"/>
    <s v="film &amp; video/documentary"/>
    <n v="0.84227407261413234"/>
    <x v="282"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x v="136"/>
    <b v="1"/>
    <s v="film &amp; video/documentary"/>
    <n v="0.99364069952305245"/>
    <x v="283"/>
    <x v="0"/>
    <s v="documentary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x v="137"/>
    <b v="1"/>
    <s v="film &amp; video/documentary"/>
    <n v="0.91800041441161562"/>
    <x v="284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x v="138"/>
    <b v="1"/>
    <s v="film &amp; video/documentary"/>
    <n v="0.55880750478478924"/>
    <x v="285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x v="139"/>
    <b v="1"/>
    <s v="film &amp; video/documentary"/>
    <n v="0.9830653235110689"/>
    <x v="286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x v="140"/>
    <b v="1"/>
    <s v="film &amp; video/documentary"/>
    <n v="0.8422116477870889"/>
    <x v="287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x v="52"/>
    <b v="1"/>
    <s v="film &amp; video/documentary"/>
    <n v="0.99542106310969536"/>
    <x v="288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x v="141"/>
    <b v="1"/>
    <s v="film &amp; video/documentary"/>
    <n v="0.72744907856450047"/>
    <x v="289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x v="142"/>
    <b v="1"/>
    <s v="film &amp; video/documentary"/>
    <n v="0.43169121381411885"/>
    <x v="290"/>
    <x v="0"/>
    <s v="documentary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x v="143"/>
    <b v="1"/>
    <s v="film &amp; video/documentary"/>
    <n v="0.76726342710997442"/>
    <x v="291"/>
    <x v="0"/>
    <s v="documentary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x v="144"/>
    <b v="1"/>
    <s v="film &amp; video/documentary"/>
    <n v="0.34141345168999659"/>
    <x v="292"/>
    <x v="0"/>
    <s v="documentary"/>
  </r>
  <r>
    <n v="307"/>
    <s v="Grammar Revolution"/>
    <s v="Why is grammar important?"/>
    <n v="22000"/>
    <n v="24490"/>
    <x v="0"/>
    <s v="US"/>
    <s v="USD"/>
    <n v="1360276801"/>
    <n v="1357684801"/>
    <b v="1"/>
    <x v="145"/>
    <b v="1"/>
    <s v="film &amp; video/documentary"/>
    <n v="0.89832584728460596"/>
    <x v="293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x v="91"/>
    <b v="1"/>
    <s v="film &amp; video/documentary"/>
    <n v="0.94726870855699397"/>
    <x v="294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x v="146"/>
    <b v="1"/>
    <s v="film &amp; video/documentary"/>
    <n v="0.8407286314806165"/>
    <x v="295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x v="17"/>
    <b v="1"/>
    <s v="film &amp; video/documentary"/>
    <n v="0.96034726156978367"/>
    <x v="296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x v="3"/>
    <b v="1"/>
    <s v="film &amp; video/documentary"/>
    <n v="0.96059956782625433"/>
    <x v="297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x v="96"/>
    <b v="1"/>
    <s v="film &amp; video/documentary"/>
    <n v="0.8938547486033519"/>
    <x v="298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x v="147"/>
    <b v="1"/>
    <s v="film &amp; video/documentary"/>
    <n v="0.95478798090424033"/>
    <x v="299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x v="148"/>
    <b v="1"/>
    <s v="film &amp; video/documentary"/>
    <n v="0.25963910164870829"/>
    <x v="300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x v="149"/>
    <b v="1"/>
    <s v="film &amp; video/documentary"/>
    <n v="0.98767383059418457"/>
    <x v="301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x v="150"/>
    <b v="1"/>
    <s v="film &amp; video/documentary"/>
    <n v="0.87894058361654748"/>
    <x v="302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x v="151"/>
    <b v="1"/>
    <s v="film &amp; video/documentary"/>
    <n v="0.99203068681591222"/>
    <x v="303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x v="4"/>
    <b v="1"/>
    <s v="film &amp; video/documentary"/>
    <n v="0.35295778624876467"/>
    <x v="304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x v="13"/>
    <b v="1"/>
    <s v="film &amp; video/documentary"/>
    <n v="0.88746893858714948"/>
    <x v="305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x v="150"/>
    <b v="1"/>
    <s v="film &amp; video/documentary"/>
    <n v="0.93826233814974669"/>
    <x v="306"/>
    <x v="0"/>
    <s v="documentary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x v="152"/>
    <b v="1"/>
    <s v="film &amp; video/documentary"/>
    <n v="0.97406211733273962"/>
    <x v="307"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x v="153"/>
    <b v="1"/>
    <s v="film &amp; video/documentary"/>
    <n v="0.92668099933278969"/>
    <x v="308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x v="6"/>
    <b v="1"/>
    <s v="film &amp; video/documentary"/>
    <n v="0.81251880830574785"/>
    <x v="309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x v="141"/>
    <b v="1"/>
    <s v="film &amp; video/documentary"/>
    <n v="0.98425196850393704"/>
    <x v="310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x v="154"/>
    <b v="1"/>
    <s v="film &amp; video/documentary"/>
    <n v="0.95789110693896318"/>
    <x v="311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x v="155"/>
    <b v="1"/>
    <s v="film &amp; video/documentary"/>
    <n v="0.88550638568171591"/>
    <x v="312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x v="69"/>
    <b v="1"/>
    <s v="film &amp; video/documentary"/>
    <n v="0.73313782991202348"/>
    <x v="313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x v="156"/>
    <b v="1"/>
    <s v="film &amp; video/documentary"/>
    <n v="0.96511681773961921"/>
    <x v="314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x v="157"/>
    <b v="1"/>
    <s v="film &amp; video/documentary"/>
    <n v="0.94786729857819907"/>
    <x v="315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x v="158"/>
    <b v="1"/>
    <s v="film &amp; video/documentary"/>
    <n v="0.98204264870931535"/>
    <x v="316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x v="159"/>
    <b v="1"/>
    <s v="film &amp; video/documentary"/>
    <n v="0.93804230570798741"/>
    <x v="317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x v="160"/>
    <b v="1"/>
    <s v="film &amp; video/documentary"/>
    <n v="0.88483829580144224"/>
    <x v="318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x v="161"/>
    <b v="1"/>
    <s v="film &amp; video/documentary"/>
    <n v="0.79854664510590723"/>
    <x v="319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x v="50"/>
    <b v="1"/>
    <s v="film &amp; video/documentary"/>
    <n v="0.98823994465856313"/>
    <x v="320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x v="144"/>
    <b v="1"/>
    <s v="film &amp; video/documentary"/>
    <n v="0.97309673726388091"/>
    <x v="321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x v="131"/>
    <b v="1"/>
    <s v="film &amp; video/documentary"/>
    <n v="0.85587772314615174"/>
    <x v="322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x v="162"/>
    <b v="1"/>
    <s v="film &amp; video/documentary"/>
    <n v="0.98845159058335108"/>
    <x v="323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x v="163"/>
    <b v="1"/>
    <s v="film &amp; video/documentary"/>
    <n v="0.90798811625153442"/>
    <x v="324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x v="30"/>
    <b v="1"/>
    <s v="film &amp; video/documentary"/>
    <n v="0.9252120277563608"/>
    <x v="325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x v="164"/>
    <b v="1"/>
    <s v="film &amp; video/documentary"/>
    <n v="0.79985374103021167"/>
    <x v="326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x v="165"/>
    <b v="1"/>
    <s v="film &amp; video/documentary"/>
    <n v="0.93708165997322623"/>
    <x v="327"/>
    <x v="0"/>
    <s v="documentary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x v="166"/>
    <b v="1"/>
    <s v="film &amp; video/documentary"/>
    <n v="0.99634937588675099"/>
    <x v="328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x v="167"/>
    <b v="1"/>
    <s v="film &amp; video/documentary"/>
    <n v="0.98011701943800744"/>
    <x v="329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x v="168"/>
    <b v="1"/>
    <s v="film &amp; video/documentary"/>
    <n v="0.97958944967541961"/>
    <x v="330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x v="122"/>
    <b v="1"/>
    <s v="film &amp; video/documentary"/>
    <n v="0.81118881118881114"/>
    <x v="331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x v="101"/>
    <b v="1"/>
    <s v="film &amp; video/documentary"/>
    <n v="0.5872376809279295"/>
    <x v="332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x v="169"/>
    <b v="1"/>
    <s v="film &amp; video/documentary"/>
    <n v="0.89613363144712144"/>
    <x v="333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x v="46"/>
    <b v="1"/>
    <s v="film &amp; video/documentary"/>
    <n v="0.970873786407767"/>
    <x v="334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x v="157"/>
    <b v="1"/>
    <s v="film &amp; video/documentary"/>
    <n v="0.93777223294728651"/>
    <x v="335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x v="170"/>
    <b v="1"/>
    <s v="film &amp; video/documentary"/>
    <n v="0.87138375740676188"/>
    <x v="336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x v="171"/>
    <b v="1"/>
    <s v="film &amp; video/documentary"/>
    <n v="0.78529194382852918"/>
    <x v="337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x v="172"/>
    <b v="1"/>
    <s v="film &amp; video/documentary"/>
    <n v="0.85792724776938911"/>
    <x v="338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x v="173"/>
    <b v="1"/>
    <s v="film &amp; video/documentary"/>
    <n v="0.92065607125602222"/>
    <x v="339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x v="60"/>
    <b v="1"/>
    <s v="film &amp; video/documentary"/>
    <n v="0.96206706981858159"/>
    <x v="340"/>
    <x v="0"/>
    <s v="documentary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x v="111"/>
    <b v="1"/>
    <s v="film &amp; video/documentary"/>
    <n v="0.86016220201523719"/>
    <x v="341"/>
    <x v="0"/>
    <s v="documentary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x v="174"/>
    <b v="1"/>
    <s v="film &amp; video/documentary"/>
    <n v="0.97378189622601086"/>
    <x v="342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x v="175"/>
    <b v="1"/>
    <s v="film &amp; video/documentary"/>
    <n v="0.57471264367816088"/>
    <x v="343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x v="176"/>
    <b v="1"/>
    <s v="film &amp; video/documentary"/>
    <n v="0.97004501008846811"/>
    <x v="344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x v="177"/>
    <b v="1"/>
    <s v="film &amp; video/documentary"/>
    <n v="0.95369458128078821"/>
    <x v="345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x v="45"/>
    <b v="1"/>
    <s v="film &amp; video/documentary"/>
    <n v="0.98643649815043155"/>
    <x v="346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x v="178"/>
    <b v="1"/>
    <s v="film &amp; video/documentary"/>
    <n v="0.90027638485014905"/>
    <x v="347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x v="48"/>
    <b v="1"/>
    <s v="film &amp; video/documentary"/>
    <n v="0.80541666666666667"/>
    <x v="348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x v="55"/>
    <b v="1"/>
    <s v="film &amp; video/documentary"/>
    <n v="0.98684210526315785"/>
    <x v="349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x v="116"/>
    <b v="1"/>
    <s v="film &amp; video/documentary"/>
    <n v="0.90775874366189879"/>
    <x v="350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x v="71"/>
    <b v="1"/>
    <s v="film &amp; video/documentary"/>
    <n v="0.96178507309566552"/>
    <x v="351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x v="179"/>
    <b v="1"/>
    <s v="film &amp; video/documentary"/>
    <n v="0.98701298701298701"/>
    <x v="352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x v="46"/>
    <b v="1"/>
    <s v="film &amp; video/documentary"/>
    <n v="0.96758493702473436"/>
    <x v="353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x v="180"/>
    <b v="1"/>
    <s v="film &amp; video/documentary"/>
    <n v="0.96050407253726755"/>
    <x v="354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x v="157"/>
    <b v="1"/>
    <s v="film &amp; video/documentary"/>
    <n v="0.90780601442433928"/>
    <x v="355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x v="68"/>
    <b v="1"/>
    <s v="film &amp; video/documentary"/>
    <n v="0.81953778069168992"/>
    <x v="356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x v="181"/>
    <b v="1"/>
    <s v="film &amp; video/documentary"/>
    <n v="0.87589706457697092"/>
    <x v="357"/>
    <x v="0"/>
    <s v="documentary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x v="82"/>
    <b v="1"/>
    <s v="film &amp; video/documentary"/>
    <n v="0.7978723404255319"/>
    <x v="358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x v="30"/>
    <b v="1"/>
    <s v="film &amp; video/documentary"/>
    <n v="0.9375"/>
    <x v="359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x v="49"/>
    <b v="1"/>
    <s v="film &amp; video/documentary"/>
    <n v="0.76540375047837739"/>
    <x v="360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x v="25"/>
    <b v="1"/>
    <s v="film &amp; video/documentary"/>
    <n v="0.83333333333333337"/>
    <x v="361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x v="53"/>
    <b v="1"/>
    <s v="film &amp; video/documentary"/>
    <n v="0.94375963020030817"/>
    <x v="362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x v="182"/>
    <b v="1"/>
    <s v="film &amp; video/documentary"/>
    <n v="0.87412587412587417"/>
    <x v="363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x v="183"/>
    <b v="1"/>
    <s v="film &amp; video/documentary"/>
    <n v="0.8947211452430659"/>
    <x v="364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x v="184"/>
    <b v="1"/>
    <s v="film &amp; video/documentary"/>
    <n v="0.86147484493452786"/>
    <x v="365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x v="72"/>
    <b v="1"/>
    <s v="film &amp; video/documentary"/>
    <n v="0.70671378091872794"/>
    <x v="366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x v="140"/>
    <b v="1"/>
    <s v="film &amp; video/documentary"/>
    <n v="0.95483624558388236"/>
    <x v="367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x v="19"/>
    <b v="1"/>
    <s v="film &amp; video/documentary"/>
    <n v="0.39087947882736157"/>
    <x v="368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x v="53"/>
    <b v="1"/>
    <s v="film &amp; video/documentary"/>
    <n v="0.48377723970944309"/>
    <x v="369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x v="185"/>
    <b v="1"/>
    <s v="film &amp; video/documentary"/>
    <n v="0.89202087328843493"/>
    <x v="370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x v="186"/>
    <b v="1"/>
    <s v="film &amp; video/documentary"/>
    <n v="0.94355645298258195"/>
    <x v="371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x v="62"/>
    <b v="1"/>
    <s v="film &amp; video/documentary"/>
    <n v="0.99833610648918469"/>
    <x v="372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x v="187"/>
    <b v="1"/>
    <s v="film &amp; video/documentary"/>
    <n v="0.46731270598652169"/>
    <x v="373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x v="26"/>
    <b v="1"/>
    <s v="film &amp; video/documentary"/>
    <n v="0.79264426125554854"/>
    <x v="374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x v="188"/>
    <b v="1"/>
    <s v="film &amp; video/documentary"/>
    <n v="0.55085653330429996"/>
    <x v="375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x v="25"/>
    <b v="1"/>
    <s v="film &amp; video/documentary"/>
    <n v="1"/>
    <x v="376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x v="189"/>
    <b v="1"/>
    <s v="film &amp; video/documentary"/>
    <n v="0.99393698439518929"/>
    <x v="377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x v="190"/>
    <b v="1"/>
    <s v="film &amp; video/documentary"/>
    <n v="0.9910537311833717"/>
    <x v="378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x v="191"/>
    <b v="1"/>
    <s v="film &amp; video/documentary"/>
    <n v="0.90541984318128321"/>
    <x v="379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x v="133"/>
    <b v="1"/>
    <s v="film &amp; video/documentary"/>
    <n v="0.89370602776193198"/>
    <x v="380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x v="192"/>
    <b v="1"/>
    <s v="film &amp; video/documentary"/>
    <n v="0.92554456728477608"/>
    <x v="381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x v="193"/>
    <b v="1"/>
    <s v="film &amp; video/documentary"/>
    <n v="0.9375"/>
    <x v="382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x v="194"/>
    <b v="1"/>
    <s v="film &amp; video/documentary"/>
    <n v="0.96246137663532971"/>
    <x v="383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x v="85"/>
    <b v="1"/>
    <s v="film &amp; video/documentary"/>
    <n v="0.7989773090444231"/>
    <x v="384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x v="195"/>
    <b v="1"/>
    <s v="film &amp; video/documentary"/>
    <n v="0.9362857544122466"/>
    <x v="385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x v="95"/>
    <b v="1"/>
    <s v="film &amp; video/documentary"/>
    <n v="0.89045212706751853"/>
    <x v="386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x v="196"/>
    <b v="1"/>
    <s v="film &amp; video/documentary"/>
    <n v="0.96327977497784456"/>
    <x v="387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x v="68"/>
    <b v="1"/>
    <s v="film &amp; video/documentary"/>
    <n v="0.70596540769502292"/>
    <x v="388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x v="16"/>
    <b v="1"/>
    <s v="film &amp; video/documentary"/>
    <n v="0.95002850085502566"/>
    <x v="389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x v="197"/>
    <b v="1"/>
    <s v="film &amp; video/documentary"/>
    <n v="0.97001274873898347"/>
    <x v="390"/>
    <x v="0"/>
    <s v="documentary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x v="165"/>
    <b v="1"/>
    <s v="film &amp; video/documentary"/>
    <n v="0.92885375494071143"/>
    <x v="391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x v="2"/>
    <b v="1"/>
    <s v="film &amp; video/documentary"/>
    <n v="0.92846508142307171"/>
    <x v="392"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x v="19"/>
    <b v="1"/>
    <s v="film &amp; video/documentary"/>
    <n v="0.98473658296405708"/>
    <x v="393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x v="44"/>
    <b v="1"/>
    <s v="film &amp; video/documentary"/>
    <n v="0.9858270925001561"/>
    <x v="394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x v="41"/>
    <b v="1"/>
    <s v="film &amp; video/documentary"/>
    <n v="0.73099415204678364"/>
    <x v="395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x v="63"/>
    <b v="1"/>
    <s v="film &amp; video/documentary"/>
    <n v="0.77942322681215903"/>
    <x v="396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x v="198"/>
    <b v="1"/>
    <s v="film &amp; video/documentary"/>
    <n v="0.98960910440376049"/>
    <x v="397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x v="165"/>
    <b v="1"/>
    <s v="film &amp; video/documentary"/>
    <n v="0.78839482812992745"/>
    <x v="398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x v="199"/>
    <b v="1"/>
    <s v="film &amp; video/documentary"/>
    <n v="0.95160211136718464"/>
    <x v="399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x v="200"/>
    <b v="1"/>
    <s v="film &amp; video/documentary"/>
    <n v="0.97225141896153033"/>
    <x v="400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x v="64"/>
    <b v="1"/>
    <s v="film &amp; video/documentary"/>
    <n v="0.97897990294113535"/>
    <x v="401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x v="20"/>
    <b v="1"/>
    <s v="film &amp; video/documentary"/>
    <n v="0.83182910902784124"/>
    <x v="402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x v="47"/>
    <b v="1"/>
    <s v="film &amp; video/documentary"/>
    <n v="0.99752992589777689"/>
    <x v="403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x v="201"/>
    <b v="1"/>
    <s v="film &amp; video/documentary"/>
    <n v="0.99370064767988642"/>
    <x v="404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x v="196"/>
    <b v="1"/>
    <s v="film &amp; video/documentary"/>
    <n v="0.99564405724953331"/>
    <x v="405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x v="83"/>
    <b v="0"/>
    <s v="film &amp; video/animation"/>
    <n v="227.58620689655172"/>
    <x v="406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x v="79"/>
    <b v="0"/>
    <s v="film &amp; video/animation"/>
    <n v="49.833887043189371"/>
    <x v="407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x v="8"/>
    <b v="0"/>
    <s v="film &amp; video/animation"/>
    <n v="93.023255813953483"/>
    <x v="408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x v="62"/>
    <b v="0"/>
    <s v="film &amp; video/animation"/>
    <n v="130.718954248366"/>
    <x v="409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x v="81"/>
    <b v="0"/>
    <s v="film &amp; video/animation"/>
    <n v="14.713094654242274"/>
    <x v="410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x v="84"/>
    <b v="0"/>
    <s v="film &amp; video/animation"/>
    <n v="8333.3333333333339"/>
    <x v="411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x v="22"/>
    <b v="0"/>
    <s v="film &amp; video/animation"/>
    <n v="75.187969924812023"/>
    <x v="412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x v="78"/>
    <b v="0"/>
    <s v="film &amp; video/animation"/>
    <s v="0"/>
    <x v="413"/>
    <x v="0"/>
    <s v="animation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x v="62"/>
    <b v="0"/>
    <s v="film &amp; video/animation"/>
    <n v="17.751479289940828"/>
    <x v="414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x v="78"/>
    <b v="0"/>
    <s v="film &amp; video/animation"/>
    <s v="0"/>
    <x v="134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x v="81"/>
    <b v="0"/>
    <s v="film &amp; video/animation"/>
    <n v="41.666666666666664"/>
    <x v="415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x v="22"/>
    <b v="0"/>
    <s v="film &amp; video/animation"/>
    <n v="7.2289156626506026"/>
    <x v="416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x v="22"/>
    <b v="0"/>
    <s v="film &amp; video/animation"/>
    <n v="10.526315789473685"/>
    <x v="417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x v="78"/>
    <b v="0"/>
    <s v="film &amp; video/animation"/>
    <s v="0"/>
    <x v="136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x v="84"/>
    <b v="0"/>
    <s v="film &amp; video/animation"/>
    <n v="20"/>
    <x v="418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x v="83"/>
    <b v="0"/>
    <s v="film &amp; video/animation"/>
    <n v="36666.666666666664"/>
    <x v="419"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x v="78"/>
    <b v="0"/>
    <s v="film &amp; video/animation"/>
    <s v="0"/>
    <x v="180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x v="78"/>
    <b v="0"/>
    <s v="film &amp; video/animation"/>
    <s v="0"/>
    <x v="147"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x v="202"/>
    <b v="0"/>
    <s v="film &amp; video/animation"/>
    <n v="10.660980810234541"/>
    <x v="420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x v="78"/>
    <b v="0"/>
    <s v="film &amp; video/animation"/>
    <s v="0"/>
    <x v="421"/>
    <x v="0"/>
    <s v="animation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x v="29"/>
    <b v="0"/>
    <s v="film &amp; video/animation"/>
    <n v="1000"/>
    <x v="422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x v="78"/>
    <b v="0"/>
    <s v="film &amp; video/animation"/>
    <s v="0"/>
    <x v="423"/>
    <x v="0"/>
    <s v="animation"/>
  </r>
  <r>
    <n v="442"/>
    <s v="The Paranormal Idiot"/>
    <s v="Doomsday is here"/>
    <n v="17000"/>
    <n v="6691"/>
    <x v="2"/>
    <s v="US"/>
    <s v="USD"/>
    <n v="1424380783"/>
    <n v="1421788783"/>
    <b v="0"/>
    <x v="57"/>
    <b v="0"/>
    <s v="film &amp; video/animation"/>
    <n v="2.5407263488267824"/>
    <x v="424"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x v="84"/>
    <b v="0"/>
    <s v="film &amp; video/animation"/>
    <n v="1000"/>
    <x v="425"/>
    <x v="0"/>
    <s v="animation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x v="29"/>
    <b v="0"/>
    <s v="film &amp; video/animation"/>
    <n v="20"/>
    <x v="426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x v="84"/>
    <b v="0"/>
    <s v="film &amp; video/animation"/>
    <n v="30000"/>
    <x v="427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x v="38"/>
    <b v="0"/>
    <s v="film &amp; video/animation"/>
    <n v="13.70757180156658"/>
    <x v="428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x v="29"/>
    <b v="0"/>
    <s v="film &amp; video/animation"/>
    <n v="6000"/>
    <x v="429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x v="80"/>
    <b v="0"/>
    <s v="film &amp; video/animation"/>
    <n v="30.484087306426044"/>
    <x v="430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x v="81"/>
    <b v="0"/>
    <s v="film &amp; video/animation"/>
    <n v="44.444444444444443"/>
    <x v="431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x v="63"/>
    <b v="0"/>
    <s v="film &amp; video/animation"/>
    <n v="126.26262626262626"/>
    <x v="432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x v="78"/>
    <b v="0"/>
    <s v="film &amp; video/animation"/>
    <s v="0"/>
    <x v="129"/>
    <x v="0"/>
    <s v="animation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x v="8"/>
    <b v="0"/>
    <s v="film &amp; video/animation"/>
    <n v="1.5625"/>
    <x v="433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x v="84"/>
    <b v="0"/>
    <s v="film &amp; video/animation"/>
    <n v="3649.0384615384614"/>
    <x v="434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x v="81"/>
    <b v="0"/>
    <s v="film &amp; video/animation"/>
    <n v="121.95121951219512"/>
    <x v="435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x v="84"/>
    <b v="0"/>
    <s v="film &amp; video/animation"/>
    <n v="1444.4444444444443"/>
    <x v="436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x v="83"/>
    <b v="0"/>
    <s v="film &amp; video/animation"/>
    <n v="145.70491803278688"/>
    <x v="437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x v="78"/>
    <b v="0"/>
    <s v="film &amp; video/animation"/>
    <s v="0"/>
    <x v="129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x v="72"/>
    <b v="0"/>
    <s v="film &amp; video/animation"/>
    <n v="12.180267965895249"/>
    <x v="438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x v="29"/>
    <b v="0"/>
    <s v="film &amp; video/animation"/>
    <n v="1560"/>
    <x v="439"/>
    <x v="0"/>
    <s v="animation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x v="84"/>
    <b v="0"/>
    <s v="film &amp; video/animation"/>
    <n v="340"/>
    <x v="440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x v="78"/>
    <b v="0"/>
    <s v="film &amp; video/animation"/>
    <s v="0"/>
    <x v="441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x v="78"/>
    <b v="0"/>
    <s v="film &amp; video/animation"/>
    <s v="0"/>
    <x v="442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x v="202"/>
    <b v="0"/>
    <s v="film &amp; video/animation"/>
    <n v="44"/>
    <x v="443"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x v="29"/>
    <b v="0"/>
    <s v="film &amp; video/animation"/>
    <n v="1010"/>
    <x v="444"/>
    <x v="0"/>
    <s v="animation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x v="22"/>
    <b v="0"/>
    <s v="film &amp; video/animation"/>
    <n v="3.7101449275362319"/>
    <x v="445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x v="81"/>
    <b v="0"/>
    <s v="film &amp; video/animation"/>
    <n v="131.57894736842104"/>
    <x v="446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x v="70"/>
    <b v="0"/>
    <s v="film &amp; video/animation"/>
    <n v="4.6349942062572422"/>
    <x v="447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x v="78"/>
    <b v="0"/>
    <s v="film &amp; video/animation"/>
    <s v="0"/>
    <x v="448"/>
    <x v="0"/>
    <s v="animation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x v="78"/>
    <b v="0"/>
    <s v="film &amp; video/animation"/>
    <s v="0"/>
    <x v="172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x v="84"/>
    <b v="0"/>
    <s v="film &amp; video/animation"/>
    <n v="98.039215686274517"/>
    <x v="449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x v="203"/>
    <b v="0"/>
    <s v="film &amp; video/animation"/>
    <n v="8.4085002293227333"/>
    <x v="450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x v="81"/>
    <b v="0"/>
    <s v="film &amp; video/animation"/>
    <n v="5.6737588652482271"/>
    <x v="451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x v="25"/>
    <b v="0"/>
    <s v="film &amp; video/animation"/>
    <n v="34.843205574912893"/>
    <x v="452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x v="29"/>
    <b v="0"/>
    <s v="film &amp; video/animation"/>
    <n v="3300"/>
    <x v="453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x v="78"/>
    <b v="0"/>
    <s v="film &amp; video/animation"/>
    <s v="0"/>
    <x v="454"/>
    <x v="0"/>
    <s v="animation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x v="204"/>
    <b v="0"/>
    <s v="film &amp; video/animation"/>
    <n v="44.837657110131474"/>
    <x v="455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x v="78"/>
    <b v="0"/>
    <s v="film &amp; video/animation"/>
    <s v="0"/>
    <x v="174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x v="78"/>
    <b v="0"/>
    <s v="film &amp; video/animation"/>
    <s v="0"/>
    <x v="193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x v="165"/>
    <b v="0"/>
    <s v="film &amp; video/animation"/>
    <n v="3.0712530712530715"/>
    <x v="456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x v="205"/>
    <b v="0"/>
    <s v="film &amp; video/animation"/>
    <n v="5.1519835136527563"/>
    <x v="457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x v="64"/>
    <b v="0"/>
    <s v="film &amp; video/animation"/>
    <n v="16.393442622950818"/>
    <x v="458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x v="29"/>
    <b v="0"/>
    <s v="film &amp; video/animation"/>
    <n v="1000"/>
    <x v="224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x v="206"/>
    <b v="0"/>
    <s v="film &amp; video/animation"/>
    <n v="1.9920318725099602"/>
    <x v="459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x v="202"/>
    <b v="0"/>
    <s v="film &amp; video/animation"/>
    <n v="536.91275167785238"/>
    <x v="460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x v="207"/>
    <b v="0"/>
    <s v="film &amp; video/animation"/>
    <n v="4.5647569876644765"/>
    <x v="461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x v="29"/>
    <b v="0"/>
    <s v="film &amp; video/animation"/>
    <n v="11000"/>
    <x v="462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x v="78"/>
    <b v="0"/>
    <s v="film &amp; video/animation"/>
    <s v="0"/>
    <x v="201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x v="78"/>
    <b v="0"/>
    <s v="film &amp; video/animation"/>
    <s v="0"/>
    <x v="463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x v="83"/>
    <b v="0"/>
    <s v="film &amp; video/animation"/>
    <n v="348.82325581395349"/>
    <x v="464"/>
    <x v="0"/>
    <s v="animation"/>
  </r>
  <r>
    <n v="490"/>
    <s v="PROJECT IS CANCELLED"/>
    <s v="Cancelled"/>
    <n v="1000"/>
    <n v="0"/>
    <x v="2"/>
    <s v="US"/>
    <s v="USD"/>
    <n v="1345677285"/>
    <n v="1343085285"/>
    <b v="0"/>
    <x v="78"/>
    <b v="0"/>
    <s v="film &amp; video/animation"/>
    <s v="0"/>
    <x v="180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x v="78"/>
    <b v="0"/>
    <s v="film &amp; video/animation"/>
    <s v="0"/>
    <x v="193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x v="78"/>
    <b v="0"/>
    <s v="film &amp; video/animation"/>
    <s v="0"/>
    <x v="465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x v="78"/>
    <b v="0"/>
    <s v="film &amp; video/animation"/>
    <s v="0"/>
    <x v="466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x v="83"/>
    <b v="0"/>
    <s v="film &amp; video/animation"/>
    <n v="645.16129032258061"/>
    <x v="467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x v="78"/>
    <b v="0"/>
    <s v="film &amp; video/animation"/>
    <s v="0"/>
    <x v="147"/>
    <x v="0"/>
    <s v="animation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x v="29"/>
    <b v="0"/>
    <s v="film &amp; video/animation"/>
    <n v="60000"/>
    <x v="468"/>
    <x v="0"/>
    <s v="animation"/>
  </r>
  <r>
    <n v="497"/>
    <s v="Galaxy Probe Kids"/>
    <s v="live-action/animated series pilot."/>
    <n v="4480"/>
    <n v="30"/>
    <x v="2"/>
    <s v="US"/>
    <s v="USD"/>
    <n v="1419483600"/>
    <n v="1414889665"/>
    <b v="0"/>
    <x v="83"/>
    <b v="0"/>
    <s v="film &amp; video/animation"/>
    <n v="149.33333333333334"/>
    <x v="469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x v="19"/>
    <b v="0"/>
    <s v="film &amp; video/animation"/>
    <n v="21.74615898463594"/>
    <x v="470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x v="55"/>
    <b v="0"/>
    <s v="film &amp; video/animation"/>
    <n v="10.471204188481675"/>
    <x v="471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x v="80"/>
    <b v="0"/>
    <s v="film &amp; video/animation"/>
    <n v="30.232558139534884"/>
    <x v="472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x v="78"/>
    <b v="0"/>
    <s v="film &amp; video/animation"/>
    <s v="0"/>
    <x v="193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x v="80"/>
    <b v="0"/>
    <s v="film &amp; video/animation"/>
    <n v="86.956521739130437"/>
    <x v="473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x v="82"/>
    <b v="0"/>
    <s v="film &amp; video/animation"/>
    <n v="57.017543859649123"/>
    <x v="474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x v="81"/>
    <b v="0"/>
    <s v="film &amp; video/animation"/>
    <n v="73.134328358208961"/>
    <x v="475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x v="25"/>
    <b v="0"/>
    <s v="film &amp; video/animation"/>
    <n v="230.76923076923077"/>
    <x v="476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x v="29"/>
    <b v="0"/>
    <s v="film &amp; video/animation"/>
    <n v="800"/>
    <x v="187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x v="73"/>
    <b v="0"/>
    <s v="film &amp; video/animation"/>
    <n v="31.25"/>
    <x v="477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x v="83"/>
    <b v="0"/>
    <s v="film &amp; video/animation"/>
    <n v="125"/>
    <x v="219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x v="29"/>
    <b v="0"/>
    <s v="film &amp; video/animation"/>
    <n v="500"/>
    <x v="205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x v="78"/>
    <b v="0"/>
    <s v="film &amp; video/animation"/>
    <s v="0"/>
    <x v="478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x v="81"/>
    <b v="0"/>
    <s v="film &amp; video/animation"/>
    <n v="33.333333333333336"/>
    <x v="479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x v="84"/>
    <b v="0"/>
    <s v="film &amp; video/animation"/>
    <n v="727.27272727272725"/>
    <x v="165"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x v="32"/>
    <b v="0"/>
    <s v="film &amp; video/animation"/>
    <n v="7.181844297615628"/>
    <x v="480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x v="83"/>
    <b v="0"/>
    <s v="film &amp; video/animation"/>
    <n v="30"/>
    <x v="159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x v="69"/>
    <b v="0"/>
    <s v="film &amp; video/animation"/>
    <n v="3.9349316457750194"/>
    <x v="481"/>
    <x v="0"/>
    <s v="animation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x v="78"/>
    <b v="0"/>
    <s v="film &amp; video/animation"/>
    <s v="0"/>
    <x v="134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x v="83"/>
    <b v="0"/>
    <s v="film &amp; video/animation"/>
    <n v="73.170731707317074"/>
    <x v="482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x v="78"/>
    <b v="0"/>
    <s v="film &amp; video/animation"/>
    <s v="0"/>
    <x v="483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x v="16"/>
    <b v="0"/>
    <s v="film &amp; video/animation"/>
    <n v="4.3703568827385286"/>
    <x v="484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x v="69"/>
    <b v="1"/>
    <s v="theater/plays"/>
    <n v="0.97943192948090108"/>
    <x v="485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x v="66"/>
    <b v="1"/>
    <s v="theater/plays"/>
    <n v="0.95565749235474007"/>
    <x v="486"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x v="162"/>
    <b v="1"/>
    <s v="theater/plays"/>
    <n v="0.87209302325581395"/>
    <x v="487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x v="87"/>
    <b v="1"/>
    <s v="theater/plays"/>
    <n v="0.82918739635157546"/>
    <x v="488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x v="208"/>
    <b v="1"/>
    <s v="theater/plays"/>
    <n v="0.92019297761301933"/>
    <x v="489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x v="8"/>
    <b v="1"/>
    <s v="theater/plays"/>
    <n v="1"/>
    <x v="490"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x v="23"/>
    <b v="1"/>
    <s v="theater/plays"/>
    <n v="0.8771929824561403"/>
    <x v="491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x v="150"/>
    <b v="1"/>
    <s v="theater/plays"/>
    <n v="0.99157164105106599"/>
    <x v="492"/>
    <x v="1"/>
    <s v="plays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x v="209"/>
    <b v="1"/>
    <s v="theater/plays"/>
    <n v="0.86466165413533835"/>
    <x v="493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x v="59"/>
    <b v="1"/>
    <s v="theater/plays"/>
    <n v="0.76677316293929709"/>
    <x v="494"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x v="60"/>
    <b v="1"/>
    <s v="theater/plays"/>
    <n v="0.92779291553133514"/>
    <x v="495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x v="162"/>
    <b v="1"/>
    <s v="theater/plays"/>
    <n v="1"/>
    <x v="496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x v="210"/>
    <b v="1"/>
    <s v="theater/plays"/>
    <n v="0.81135902636916835"/>
    <x v="497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x v="57"/>
    <b v="1"/>
    <s v="theater/plays"/>
    <n v="0.99800399201596801"/>
    <x v="498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x v="53"/>
    <b v="1"/>
    <s v="theater/plays"/>
    <n v="0.95541401273885351"/>
    <x v="499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x v="211"/>
    <b v="1"/>
    <s v="theater/plays"/>
    <n v="0.97560975609756095"/>
    <x v="500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x v="70"/>
    <b v="1"/>
    <s v="theater/plays"/>
    <n v="0.8456117873158232"/>
    <x v="501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x v="211"/>
    <b v="1"/>
    <s v="theater/plays"/>
    <n v="0.82987551867219922"/>
    <x v="502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x v="65"/>
    <b v="1"/>
    <s v="theater/plays"/>
    <n v="0.33066596124594932"/>
    <x v="503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x v="9"/>
    <b v="1"/>
    <s v="theater/plays"/>
    <n v="0.99360120821906917"/>
    <x v="504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x v="29"/>
    <b v="0"/>
    <s v="technology/web"/>
    <n v="15000"/>
    <x v="505"/>
    <x v="2"/>
    <s v="web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x v="29"/>
    <b v="0"/>
    <s v="technology/web"/>
    <n v="180"/>
    <x v="506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x v="29"/>
    <b v="0"/>
    <s v="technology/web"/>
    <n v="250000"/>
    <x v="507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x v="84"/>
    <b v="0"/>
    <s v="technology/web"/>
    <n v="314.28571428571428"/>
    <x v="508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x v="84"/>
    <b v="0"/>
    <s v="technology/web"/>
    <n v="83.333333333333329"/>
    <x v="509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x v="69"/>
    <b v="0"/>
    <s v="technology/web"/>
    <n v="3.6517674554484372"/>
    <x v="510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x v="84"/>
    <b v="0"/>
    <s v="technology/web"/>
    <n v="1153.8461538461538"/>
    <x v="511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x v="78"/>
    <b v="0"/>
    <s v="technology/web"/>
    <s v="0"/>
    <x v="448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x v="29"/>
    <b v="0"/>
    <s v="technology/web"/>
    <n v="1111.1111111111111"/>
    <x v="512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x v="22"/>
    <b v="0"/>
    <s v="technology/web"/>
    <n v="36.764705882352942"/>
    <x v="513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x v="80"/>
    <b v="0"/>
    <s v="technology/web"/>
    <n v="142.85714285714286"/>
    <x v="514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x v="33"/>
    <b v="0"/>
    <s v="technology/web"/>
    <n v="19.836022216344883"/>
    <x v="515"/>
    <x v="2"/>
    <s v="web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x v="78"/>
    <b v="0"/>
    <s v="technology/web"/>
    <s v="0"/>
    <x v="516"/>
    <x v="2"/>
    <s v="web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x v="79"/>
    <b v="0"/>
    <s v="technology/web"/>
    <n v="203.2520325203252"/>
    <x v="517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x v="19"/>
    <b v="0"/>
    <s v="technology/web"/>
    <n v="2.7330508474576272"/>
    <x v="518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x v="78"/>
    <b v="0"/>
    <s v="technology/web"/>
    <s v="0"/>
    <x v="448"/>
    <x v="2"/>
    <s v="web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x v="29"/>
    <b v="0"/>
    <s v="technology/web"/>
    <n v="40"/>
    <x v="519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x v="9"/>
    <b v="0"/>
    <s v="technology/web"/>
    <n v="109.80966325036603"/>
    <x v="520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x v="78"/>
    <b v="0"/>
    <s v="technology/web"/>
    <s v="0"/>
    <x v="521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x v="29"/>
    <b v="0"/>
    <s v="technology/web"/>
    <n v="4800"/>
    <x v="522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x v="83"/>
    <b v="0"/>
    <s v="technology/web"/>
    <n v="8333.3333333333339"/>
    <x v="523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x v="84"/>
    <b v="0"/>
    <s v="technology/web"/>
    <n v="272.72727272727275"/>
    <x v="524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x v="78"/>
    <b v="0"/>
    <s v="technology/web"/>
    <s v="0"/>
    <x v="201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x v="84"/>
    <b v="0"/>
    <s v="technology/web"/>
    <n v="1102.9411764705883"/>
    <x v="525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x v="29"/>
    <b v="0"/>
    <s v="technology/web"/>
    <n v="18000"/>
    <x v="526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x v="78"/>
    <b v="0"/>
    <s v="technology/web"/>
    <s v="0"/>
    <x v="202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x v="29"/>
    <b v="0"/>
    <s v="technology/web"/>
    <n v="5000"/>
    <x v="527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x v="78"/>
    <b v="0"/>
    <s v="technology/web"/>
    <s v="0"/>
    <x v="193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x v="81"/>
    <b v="0"/>
    <s v="technology/web"/>
    <n v="100"/>
    <x v="528"/>
    <x v="2"/>
    <s v="web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x v="29"/>
    <b v="0"/>
    <s v="technology/web"/>
    <n v="125"/>
    <x v="529"/>
    <x v="2"/>
    <s v="web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x v="29"/>
    <b v="0"/>
    <s v="technology/web"/>
    <n v="598.5915492957746"/>
    <x v="530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x v="84"/>
    <b v="0"/>
    <s v="technology/web"/>
    <n v="235.84905660377359"/>
    <x v="531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x v="78"/>
    <b v="0"/>
    <s v="technology/web"/>
    <s v="0"/>
    <x v="532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x v="82"/>
    <b v="0"/>
    <s v="technology/web"/>
    <n v="256.90173410404623"/>
    <x v="533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x v="80"/>
    <b v="0"/>
    <s v="technology/web"/>
    <n v="139.75"/>
    <x v="534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x v="80"/>
    <b v="0"/>
    <s v="technology/web"/>
    <n v="231.66023166023166"/>
    <x v="535"/>
    <x v="2"/>
    <s v="web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x v="29"/>
    <b v="0"/>
    <s v="technology/web"/>
    <n v="80000"/>
    <x v="536"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x v="29"/>
    <b v="0"/>
    <s v="technology/web"/>
    <n v="500"/>
    <x v="537"/>
    <x v="2"/>
    <s v="web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x v="63"/>
    <b v="0"/>
    <s v="technology/web"/>
    <n v="8928.5714285714294"/>
    <x v="538"/>
    <x v="2"/>
    <s v="web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x v="81"/>
    <b v="0"/>
    <s v="technology/web"/>
    <n v="68.571428571428569"/>
    <x v="539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x v="29"/>
    <b v="0"/>
    <s v="technology/web"/>
    <n v="3000"/>
    <x v="540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x v="78"/>
    <b v="0"/>
    <s v="technology/web"/>
    <s v="0"/>
    <x v="423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x v="78"/>
    <b v="0"/>
    <s v="technology/web"/>
    <s v="0"/>
    <x v="442"/>
    <x v="2"/>
    <s v="web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x v="29"/>
    <b v="0"/>
    <s v="technology/web"/>
    <n v="9000"/>
    <x v="541"/>
    <x v="2"/>
    <s v="web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x v="84"/>
    <b v="0"/>
    <s v="technology/web"/>
    <n v="100"/>
    <x v="542"/>
    <x v="2"/>
    <s v="web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x v="78"/>
    <b v="0"/>
    <s v="technology/web"/>
    <s v="0"/>
    <x v="543"/>
    <x v="2"/>
    <s v="web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x v="80"/>
    <b v="0"/>
    <s v="technology/web"/>
    <n v="178.57142857142858"/>
    <x v="544"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x v="63"/>
    <b v="0"/>
    <s v="technology/web"/>
    <n v="11.009174311926605"/>
    <x v="545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x v="84"/>
    <b v="0"/>
    <s v="technology/web"/>
    <n v="29.900332225913623"/>
    <x v="546"/>
    <x v="2"/>
    <s v="web"/>
  </r>
  <r>
    <n v="589"/>
    <s v="Get Neighborly"/>
    <s v="Services closer than you think..."/>
    <n v="7500"/>
    <n v="1"/>
    <x v="2"/>
    <s v="US"/>
    <s v="USD"/>
    <n v="1436366699"/>
    <n v="1435070699"/>
    <b v="0"/>
    <x v="29"/>
    <b v="0"/>
    <s v="technology/web"/>
    <n v="7500"/>
    <x v="547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x v="82"/>
    <b v="0"/>
    <s v="technology/web"/>
    <n v="22.421524663677129"/>
    <x v="548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x v="84"/>
    <b v="0"/>
    <s v="technology/web"/>
    <n v="1639.344262295082"/>
    <x v="549"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x v="29"/>
    <b v="0"/>
    <s v="technology/web"/>
    <n v="30"/>
    <x v="439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x v="63"/>
    <b v="0"/>
    <s v="technology/web"/>
    <n v="4.3478260869565215"/>
    <x v="550"/>
    <x v="2"/>
    <s v="web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x v="84"/>
    <b v="0"/>
    <s v="technology/web"/>
    <n v="961.53846153846155"/>
    <x v="551"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x v="22"/>
    <b v="0"/>
    <s v="technology/web"/>
    <n v="234.74178403755869"/>
    <x v="552"/>
    <x v="2"/>
    <s v="web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x v="84"/>
    <b v="0"/>
    <s v="technology/web"/>
    <n v="3333.3333333333335"/>
    <x v="553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x v="84"/>
    <b v="0"/>
    <s v="technology/web"/>
    <n v="375"/>
    <x v="159"/>
    <x v="2"/>
    <s v="web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x v="63"/>
    <b v="0"/>
    <s v="technology/web"/>
    <n v="2.9411764705882355"/>
    <x v="554"/>
    <x v="2"/>
    <s v="web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x v="84"/>
    <b v="0"/>
    <s v="technology/web"/>
    <n v="1612.9032258064517"/>
    <x v="555"/>
    <x v="2"/>
    <s v="web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x v="29"/>
    <b v="0"/>
    <s v="technology/web"/>
    <n v="50"/>
    <x v="411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x v="79"/>
    <b v="0"/>
    <s v="technology/web"/>
    <n v="71.428571428571431"/>
    <x v="556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x v="78"/>
    <b v="0"/>
    <s v="technology/web"/>
    <s v="0"/>
    <x v="557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x v="62"/>
    <b v="0"/>
    <s v="technology/web"/>
    <n v="25.422867021456902"/>
    <x v="558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x v="78"/>
    <b v="0"/>
    <s v="technology/web"/>
    <s v="0"/>
    <x v="174"/>
    <x v="2"/>
    <s v="web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x v="22"/>
    <b v="0"/>
    <s v="technology/web"/>
    <n v="38.167938931297712"/>
    <x v="559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x v="29"/>
    <b v="0"/>
    <s v="technology/web"/>
    <n v="500"/>
    <x v="411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x v="78"/>
    <b v="0"/>
    <s v="technology/web"/>
    <s v="0"/>
    <x v="560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x v="81"/>
    <b v="0"/>
    <s v="technology/web"/>
    <n v="102.6694045174538"/>
    <x v="561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x v="29"/>
    <b v="0"/>
    <s v="technology/web"/>
    <n v="156"/>
    <x v="453"/>
    <x v="2"/>
    <s v="web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x v="78"/>
    <b v="0"/>
    <s v="technology/web"/>
    <s v="0"/>
    <x v="562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x v="78"/>
    <b v="0"/>
    <s v="technology/web"/>
    <s v="0"/>
    <x v="563"/>
    <x v="2"/>
    <s v="web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x v="78"/>
    <b v="0"/>
    <s v="technology/web"/>
    <s v="0"/>
    <x v="193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x v="212"/>
    <b v="0"/>
    <s v="technology/web"/>
    <n v="4.6809174598221253"/>
    <x v="564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x v="78"/>
    <b v="0"/>
    <s v="technology/web"/>
    <s v="0"/>
    <x v="193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x v="78"/>
    <b v="0"/>
    <s v="technology/web"/>
    <s v="0"/>
    <x v="565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x v="78"/>
    <b v="0"/>
    <s v="technology/web"/>
    <s v="0"/>
    <x v="134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x v="83"/>
    <b v="0"/>
    <s v="technology/web"/>
    <n v="33.333333333333336"/>
    <x v="566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x v="78"/>
    <b v="0"/>
    <s v="technology/web"/>
    <s v="0"/>
    <x v="423"/>
    <x v="2"/>
    <s v="web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x v="29"/>
    <b v="0"/>
    <s v="technology/web"/>
    <n v="2500000"/>
    <x v="567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x v="29"/>
    <b v="0"/>
    <s v="technology/web"/>
    <n v="100"/>
    <x v="152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x v="83"/>
    <b v="0"/>
    <s v="technology/web"/>
    <n v="95.785440613026822"/>
    <x v="160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x v="82"/>
    <b v="0"/>
    <s v="technology/web"/>
    <n v="17.595307917888562"/>
    <x v="568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x v="78"/>
    <b v="0"/>
    <s v="technology/web"/>
    <s v="0"/>
    <x v="569"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x v="78"/>
    <b v="0"/>
    <s v="technology/web"/>
    <s v="0"/>
    <x v="134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x v="78"/>
    <b v="0"/>
    <s v="technology/web"/>
    <s v="0"/>
    <x v="202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x v="70"/>
    <b v="0"/>
    <s v="technology/web"/>
    <n v="5.7537399309551205"/>
    <x v="570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x v="29"/>
    <b v="0"/>
    <s v="technology/web"/>
    <n v="5000"/>
    <x v="571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x v="78"/>
    <b v="0"/>
    <s v="technology/web"/>
    <s v="0"/>
    <x v="134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x v="83"/>
    <b v="0"/>
    <s v="technology/web"/>
    <n v="571.42857142857144"/>
    <x v="167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x v="29"/>
    <b v="0"/>
    <s v="technology/web"/>
    <n v="1199.9000000000001"/>
    <x v="523"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x v="82"/>
    <b v="0"/>
    <s v="technology/web"/>
    <n v="72.463768115942031"/>
    <x v="572"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x v="78"/>
    <b v="0"/>
    <s v="technology/web"/>
    <s v="0"/>
    <x v="129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x v="20"/>
    <b v="0"/>
    <s v="technology/web"/>
    <n v="8.0321285140562253"/>
    <x v="573"/>
    <x v="2"/>
    <s v="web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x v="29"/>
    <b v="0"/>
    <s v="technology/web"/>
    <n v="5000"/>
    <x v="186"/>
    <x v="2"/>
    <s v="web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x v="29"/>
    <b v="0"/>
    <s v="technology/web"/>
    <n v="12500"/>
    <x v="177"/>
    <x v="2"/>
    <s v="web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x v="29"/>
    <b v="0"/>
    <s v="technology/web"/>
    <n v="500"/>
    <x v="574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x v="78"/>
    <b v="0"/>
    <s v="technology/web"/>
    <s v="0"/>
    <x v="442"/>
    <x v="2"/>
    <s v="web"/>
  </r>
  <r>
    <n v="638"/>
    <s v="W (Canceled)"/>
    <s v="O0"/>
    <n v="200000"/>
    <n v="18"/>
    <x v="1"/>
    <s v="DE"/>
    <s v="EUR"/>
    <n v="1490447662"/>
    <n v="1485267262"/>
    <b v="0"/>
    <x v="79"/>
    <b v="0"/>
    <s v="technology/web"/>
    <n v="11111.111111111111"/>
    <x v="575"/>
    <x v="2"/>
    <s v="web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x v="29"/>
    <b v="0"/>
    <s v="technology/web"/>
    <n v="1000000"/>
    <x v="576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x v="84"/>
    <b v="1"/>
    <s v="technology/wearables"/>
    <n v="0.69306930693069302"/>
    <x v="577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x v="213"/>
    <b v="1"/>
    <s v="technology/wearables"/>
    <n v="0.83919018147487678"/>
    <x v="578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x v="214"/>
    <b v="1"/>
    <s v="technology/wearables"/>
    <n v="6.8470405379035051E-2"/>
    <x v="579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x v="215"/>
    <b v="1"/>
    <s v="technology/wearables"/>
    <n v="0.94510812036897018"/>
    <x v="580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x v="216"/>
    <b v="1"/>
    <s v="technology/wearables"/>
    <n v="0.33320236259134411"/>
    <x v="581"/>
    <x v="2"/>
    <s v="wearables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x v="186"/>
    <b v="1"/>
    <s v="technology/wearables"/>
    <n v="0.35880875493362036"/>
    <x v="582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x v="74"/>
    <b v="1"/>
    <s v="technology/wearables"/>
    <n v="0.75828665131136197"/>
    <x v="583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x v="57"/>
    <b v="1"/>
    <s v="technology/wearables"/>
    <n v="0.93414292386735176"/>
    <x v="584"/>
    <x v="2"/>
    <s v="wearables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x v="74"/>
    <b v="1"/>
    <s v="technology/wearables"/>
    <n v="0.78850139677390285"/>
    <x v="585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x v="141"/>
    <b v="1"/>
    <s v="technology/wearables"/>
    <n v="0.71448985424406974"/>
    <x v="586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x v="53"/>
    <b v="1"/>
    <s v="technology/wearables"/>
    <n v="0.88967971530249113"/>
    <x v="587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x v="217"/>
    <b v="1"/>
    <s v="technology/wearables"/>
    <n v="0.99474773197517108"/>
    <x v="588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x v="33"/>
    <b v="1"/>
    <s v="technology/wearables"/>
    <n v="0.99535500995355009"/>
    <x v="589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x v="218"/>
    <b v="1"/>
    <s v="technology/wearables"/>
    <n v="0.70698358384118321"/>
    <x v="590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x v="219"/>
    <b v="1"/>
    <s v="technology/wearables"/>
    <n v="0.37412314886983633"/>
    <x v="591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x v="220"/>
    <b v="1"/>
    <s v="technology/wearables"/>
    <n v="0.68079312398944769"/>
    <x v="592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x v="45"/>
    <b v="1"/>
    <s v="technology/wearables"/>
    <n v="0.4682524817381532"/>
    <x v="593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x v="221"/>
    <b v="1"/>
    <s v="technology/wearables"/>
    <n v="0.79554494828957834"/>
    <x v="594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x v="222"/>
    <b v="1"/>
    <s v="technology/wearables"/>
    <n v="0.95728534976969215"/>
    <x v="595"/>
    <x v="2"/>
    <s v="wearables"/>
  </r>
  <r>
    <n v="659"/>
    <s v="Lulu Watch Designs - Apple Watch"/>
    <s v="Sync up your lifestyle"/>
    <n v="3000"/>
    <n v="3017"/>
    <x v="0"/>
    <s v="US"/>
    <s v="USD"/>
    <n v="1440339295"/>
    <n v="1437747295"/>
    <b v="0"/>
    <x v="64"/>
    <b v="1"/>
    <s v="technology/wearables"/>
    <n v="0.99436526350679488"/>
    <x v="596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x v="59"/>
    <b v="0"/>
    <s v="technology/wearables"/>
    <n v="32.701111837802486"/>
    <x v="597"/>
    <x v="2"/>
    <s v="wearables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x v="82"/>
    <b v="0"/>
    <s v="technology/wearables"/>
    <n v="105.26315789473684"/>
    <x v="598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x v="80"/>
    <b v="0"/>
    <s v="technology/wearables"/>
    <n v="250"/>
    <x v="599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x v="63"/>
    <b v="0"/>
    <s v="technology/wearables"/>
    <n v="285.71428571428572"/>
    <x v="600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x v="60"/>
    <b v="0"/>
    <s v="technology/wearables"/>
    <n v="13.274336283185841"/>
    <x v="601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x v="8"/>
    <b v="0"/>
    <s v="technology/wearables"/>
    <n v="5.3648068669527893"/>
    <x v="602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x v="80"/>
    <b v="0"/>
    <s v="technology/wearables"/>
    <n v="25000"/>
    <x v="603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x v="33"/>
    <b v="0"/>
    <s v="technology/wearables"/>
    <n v="9.9800399201596814"/>
    <x v="604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x v="20"/>
    <b v="0"/>
    <s v="technology/wearables"/>
    <n v="21.92982456140351"/>
    <x v="605"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x v="33"/>
    <b v="0"/>
    <s v="technology/wearables"/>
    <n v="4.6495408578402886"/>
    <x v="606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x v="223"/>
    <b v="0"/>
    <s v="technology/wearables"/>
    <n v="3.4156893999772286"/>
    <x v="607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x v="41"/>
    <b v="0"/>
    <s v="technology/wearables"/>
    <n v="2.5363544132566789"/>
    <x v="608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x v="224"/>
    <b v="0"/>
    <s v="technology/wearables"/>
    <n v="4.6236360273719255"/>
    <x v="609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x v="83"/>
    <b v="0"/>
    <s v="technology/wearables"/>
    <n v="487.80487804878049"/>
    <x v="610"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x v="84"/>
    <b v="0"/>
    <s v="technology/wearables"/>
    <n v="3333.3333333333335"/>
    <x v="611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x v="55"/>
    <b v="0"/>
    <s v="technology/wearables"/>
    <n v="6.7340067340067344"/>
    <x v="612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x v="54"/>
    <b v="0"/>
    <s v="technology/wearables"/>
    <n v="67.980965329707686"/>
    <x v="613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x v="93"/>
    <b v="0"/>
    <s v="technology/wearables"/>
    <n v="3.9086929330831768"/>
    <x v="614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x v="57"/>
    <b v="0"/>
    <s v="technology/wearables"/>
    <n v="26.173285198555956"/>
    <x v="615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x v="225"/>
    <b v="0"/>
    <s v="technology/wearables"/>
    <n v="6.4574600657074885"/>
    <x v="616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x v="135"/>
    <b v="0"/>
    <s v="technology/wearables"/>
    <n v="3.859215807347947"/>
    <x v="617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x v="29"/>
    <b v="0"/>
    <s v="technology/wearables"/>
    <n v="2500"/>
    <x v="618"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x v="80"/>
    <b v="0"/>
    <s v="technology/wearables"/>
    <n v="943.39622641509436"/>
    <x v="619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x v="83"/>
    <b v="0"/>
    <s v="technology/wearables"/>
    <n v="117.4496644295302"/>
    <x v="620"/>
    <x v="2"/>
    <s v="wearables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x v="125"/>
    <b v="0"/>
    <s v="technology/wearables"/>
    <n v="13.362284950726574"/>
    <x v="621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x v="73"/>
    <b v="0"/>
    <s v="technology/wearables"/>
    <n v="3.6166365280289332"/>
    <x v="622"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x v="78"/>
    <b v="0"/>
    <s v="technology/wearables"/>
    <s v="0"/>
    <x v="176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x v="79"/>
    <b v="0"/>
    <s v="technology/wearables"/>
    <n v="28.169014084507044"/>
    <x v="623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x v="17"/>
    <b v="0"/>
    <s v="technology/wearables"/>
    <n v="1.3700506918755995"/>
    <x v="624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x v="226"/>
    <b v="0"/>
    <s v="technology/wearables"/>
    <n v="1.7346429887898698"/>
    <x v="625"/>
    <x v="2"/>
    <s v="wearables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x v="69"/>
    <b v="0"/>
    <s v="technology/wearables"/>
    <n v="8.1037277147487838"/>
    <x v="626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x v="73"/>
    <b v="0"/>
    <s v="technology/wearables"/>
    <n v="192.30769230769232"/>
    <x v="627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x v="227"/>
    <b v="0"/>
    <s v="technology/wearables"/>
    <n v="15.313935681470138"/>
    <x v="628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x v="228"/>
    <b v="0"/>
    <s v="technology/wearables"/>
    <n v="2.8298149301035713"/>
    <x v="629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x v="63"/>
    <b v="0"/>
    <s v="technology/wearables"/>
    <n v="254.23728813559322"/>
    <x v="630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x v="63"/>
    <b v="0"/>
    <s v="technology/wearables"/>
    <n v="94.339622641509436"/>
    <x v="631"/>
    <x v="2"/>
    <s v="wearables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x v="29"/>
    <b v="0"/>
    <s v="technology/wearables"/>
    <n v="175000"/>
    <x v="632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x v="229"/>
    <b v="0"/>
    <s v="technology/wearables"/>
    <n v="2.1561017680034498"/>
    <x v="633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x v="60"/>
    <b v="0"/>
    <s v="technology/wearables"/>
    <n v="6.4977257959714096"/>
    <x v="634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x v="230"/>
    <b v="0"/>
    <s v="technology/wearables"/>
    <n v="1.2132667169021305"/>
    <x v="635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x v="162"/>
    <b v="0"/>
    <s v="technology/wearables"/>
    <n v="37.220843672456574"/>
    <x v="636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x v="64"/>
    <b v="0"/>
    <s v="technology/wearables"/>
    <n v="3.7593984962406015"/>
    <x v="637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x v="77"/>
    <b v="0"/>
    <s v="technology/wearables"/>
    <n v="3.2453413125458401"/>
    <x v="638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x v="63"/>
    <b v="0"/>
    <s v="technology/wearables"/>
    <n v="17.921146953405017"/>
    <x v="639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x v="80"/>
    <b v="0"/>
    <s v="technology/wearables"/>
    <n v="114.34511434511434"/>
    <x v="640"/>
    <x v="2"/>
    <s v="wearables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x v="81"/>
    <b v="0"/>
    <s v="technology/wearables"/>
    <n v="102.35414534288638"/>
    <x v="641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x v="78"/>
    <b v="0"/>
    <s v="technology/wearables"/>
    <s v="0"/>
    <x v="442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x v="231"/>
    <b v="0"/>
    <s v="technology/wearables"/>
    <n v="1.266987885359955"/>
    <x v="642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x v="232"/>
    <b v="0"/>
    <s v="technology/wearables"/>
    <n v="4.5264229942288106"/>
    <x v="643"/>
    <x v="2"/>
    <s v="wearables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x v="84"/>
    <b v="0"/>
    <s v="technology/wearables"/>
    <n v="245.90163934426229"/>
    <x v="644"/>
    <x v="2"/>
    <s v="wearables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x v="78"/>
    <b v="0"/>
    <s v="technology/wearables"/>
    <s v="0"/>
    <x v="131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x v="233"/>
    <b v="0"/>
    <s v="technology/wearables"/>
    <n v="2.9593678790210411"/>
    <x v="645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x v="80"/>
    <b v="0"/>
    <s v="technology/wearables"/>
    <n v="461.90476190476193"/>
    <x v="646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x v="29"/>
    <b v="0"/>
    <s v="technology/wearables"/>
    <n v="125.62814070351759"/>
    <x v="647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x v="33"/>
    <b v="0"/>
    <s v="technology/wearables"/>
    <n v="6.6696309470875947"/>
    <x v="648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x v="8"/>
    <b v="0"/>
    <s v="technology/wearables"/>
    <n v="19.798416126709864"/>
    <x v="649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x v="38"/>
    <b v="0"/>
    <s v="technology/wearables"/>
    <n v="9.79020979020979"/>
    <x v="650"/>
    <x v="2"/>
    <s v="wearables"/>
  </r>
  <r>
    <n v="717"/>
    <s v="cool air belt"/>
    <s v="Cool air flowing under clothing keeps you cool."/>
    <n v="100000"/>
    <n v="305"/>
    <x v="2"/>
    <s v="US"/>
    <s v="USD"/>
    <n v="1409949002"/>
    <n v="1407357002"/>
    <b v="0"/>
    <x v="80"/>
    <b v="0"/>
    <s v="technology/wearables"/>
    <n v="327.86885245901641"/>
    <x v="651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x v="80"/>
    <b v="0"/>
    <s v="technology/wearables"/>
    <n v="133.33333333333334"/>
    <x v="652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x v="73"/>
    <b v="0"/>
    <s v="technology/wearables"/>
    <n v="77.319587628865975"/>
    <x v="653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x v="14"/>
    <b v="1"/>
    <s v="publishing/nonfiction"/>
    <n v="0.69469835466179164"/>
    <x v="654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x v="46"/>
    <b v="1"/>
    <s v="publishing/nonfiction"/>
    <n v="0.81893538400079902"/>
    <x v="655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x v="234"/>
    <b v="1"/>
    <s v="publishing/nonfiction"/>
    <n v="0.75743804156819972"/>
    <x v="656"/>
    <x v="3"/>
    <s v="nonfiction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x v="61"/>
    <b v="1"/>
    <s v="publishing/nonfiction"/>
    <n v="0.91424392027793011"/>
    <x v="657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x v="235"/>
    <b v="1"/>
    <s v="publishing/nonfiction"/>
    <n v="0.94812278460952915"/>
    <x v="658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x v="205"/>
    <b v="1"/>
    <s v="publishing/nonfiction"/>
    <n v="0.99651220727453915"/>
    <x v="659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x v="2"/>
    <b v="1"/>
    <s v="publishing/nonfiction"/>
    <n v="0.98619329388560162"/>
    <x v="660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x v="184"/>
    <b v="1"/>
    <s v="publishing/nonfiction"/>
    <n v="0.64302774205401436"/>
    <x v="661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x v="208"/>
    <b v="1"/>
    <s v="publishing/nonfiction"/>
    <n v="0.94727469071481352"/>
    <x v="662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x v="148"/>
    <b v="1"/>
    <s v="publishing/nonfiction"/>
    <n v="0.76540375047837739"/>
    <x v="663"/>
    <x v="3"/>
    <s v="nonfiction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x v="236"/>
    <b v="1"/>
    <s v="publishing/nonfiction"/>
    <n v="0.7564868749527196"/>
    <x v="664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x v="26"/>
    <b v="1"/>
    <s v="publishing/nonfiction"/>
    <n v="0.79365079365079361"/>
    <x v="665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x v="62"/>
    <b v="1"/>
    <s v="publishing/nonfiction"/>
    <n v="0.625"/>
    <x v="666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x v="39"/>
    <b v="1"/>
    <s v="publishing/nonfiction"/>
    <n v="0.83001328021248344"/>
    <x v="667"/>
    <x v="3"/>
    <s v="nonfiction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x v="7"/>
    <b v="1"/>
    <s v="publishing/nonfiction"/>
    <n v="0.79662605435801315"/>
    <x v="668"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x v="194"/>
    <b v="1"/>
    <s v="publishing/nonfiction"/>
    <n v="0.87407710475907086"/>
    <x v="669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x v="52"/>
    <b v="1"/>
    <s v="publishing/nonfiction"/>
    <n v="0.31732040546496254"/>
    <x v="670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x v="52"/>
    <b v="1"/>
    <s v="publishing/nonfiction"/>
    <n v="0.81699346405228757"/>
    <x v="110"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x v="14"/>
    <b v="1"/>
    <s v="publishing/nonfiction"/>
    <n v="0.93691442848219864"/>
    <x v="671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x v="237"/>
    <b v="1"/>
    <s v="publishing/nonfiction"/>
    <n v="0.63157894736842102"/>
    <x v="672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x v="10"/>
    <b v="1"/>
    <s v="publishing/nonfiction"/>
    <n v="0.93109869646182497"/>
    <x v="673"/>
    <x v="3"/>
    <s v="nonfiction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x v="225"/>
    <b v="1"/>
    <s v="publishing/nonfiction"/>
    <n v="0.97789947193428517"/>
    <x v="674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x v="23"/>
    <b v="1"/>
    <s v="publishing/nonfiction"/>
    <n v="0.90322580645161288"/>
    <x v="675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x v="41"/>
    <b v="1"/>
    <s v="publishing/nonfiction"/>
    <n v="0.67567567567567566"/>
    <x v="676"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x v="95"/>
    <b v="1"/>
    <s v="publishing/nonfiction"/>
    <n v="0.97732603596559808"/>
    <x v="677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x v="142"/>
    <b v="1"/>
    <s v="publishing/nonfiction"/>
    <n v="0.55835010060362178"/>
    <x v="678"/>
    <x v="3"/>
    <s v="nonfiction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x v="174"/>
    <b v="1"/>
    <s v="publishing/nonfiction"/>
    <n v="0.90024110910186861"/>
    <x v="679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x v="165"/>
    <b v="1"/>
    <s v="publishing/nonfiction"/>
    <n v="0.99957161216621448"/>
    <x v="680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x v="34"/>
    <b v="1"/>
    <s v="publishing/nonfiction"/>
    <n v="0.99750623441396513"/>
    <x v="681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x v="238"/>
    <b v="1"/>
    <s v="publishing/nonfiction"/>
    <n v="0.94732853353543012"/>
    <x v="682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x v="211"/>
    <b v="1"/>
    <s v="publishing/nonfiction"/>
    <n v="0.97477516999341962"/>
    <x v="683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x v="95"/>
    <b v="1"/>
    <s v="publishing/nonfiction"/>
    <n v="0.84388185654008441"/>
    <x v="684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x v="217"/>
    <b v="1"/>
    <s v="publishing/nonfiction"/>
    <n v="0.89525514771709935"/>
    <x v="685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x v="55"/>
    <b v="1"/>
    <s v="publishing/nonfiction"/>
    <n v="0.78125"/>
    <x v="686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x v="72"/>
    <b v="1"/>
    <s v="publishing/nonfiction"/>
    <n v="0.96385542168674698"/>
    <x v="687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x v="32"/>
    <b v="1"/>
    <s v="publishing/nonfiction"/>
    <n v="0.9812810820782748"/>
    <x v="688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x v="19"/>
    <b v="1"/>
    <s v="publishing/nonfiction"/>
    <n v="0.84951456310679607"/>
    <x v="689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x v="59"/>
    <b v="1"/>
    <s v="publishing/nonfiction"/>
    <n v="0.42016806722689076"/>
    <x v="690"/>
    <x v="3"/>
    <s v="nonfiction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x v="10"/>
    <b v="1"/>
    <s v="publishing/nonfiction"/>
    <n v="0.98039215686274506"/>
    <x v="691"/>
    <x v="3"/>
    <s v="nonfiction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x v="221"/>
    <b v="1"/>
    <s v="publishing/nonfiction"/>
    <n v="0.98116169544740972"/>
    <x v="692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x v="78"/>
    <b v="0"/>
    <s v="publishing/fiction"/>
    <s v="0"/>
    <x v="693"/>
    <x v="3"/>
    <s v="fiction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x v="79"/>
    <b v="0"/>
    <s v="publishing/fiction"/>
    <n v="21.276595744680851"/>
    <x v="694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x v="78"/>
    <b v="0"/>
    <s v="publishing/fiction"/>
    <s v="0"/>
    <x v="695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x v="29"/>
    <b v="0"/>
    <s v="publishing/fiction"/>
    <n v="858"/>
    <x v="696"/>
    <x v="3"/>
    <s v="fiction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x v="78"/>
    <b v="0"/>
    <s v="publishing/fiction"/>
    <s v="0"/>
    <x v="134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x v="34"/>
    <b v="0"/>
    <s v="publishing/fiction"/>
    <n v="2.7766759222530744"/>
    <x v="697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x v="78"/>
    <b v="0"/>
    <s v="publishing/fiction"/>
    <s v="0"/>
    <x v="124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x v="83"/>
    <b v="0"/>
    <s v="publishing/fiction"/>
    <n v="28.248587570621471"/>
    <x v="698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x v="78"/>
    <b v="0"/>
    <s v="publishing/fiction"/>
    <s v="0"/>
    <x v="532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x v="47"/>
    <b v="0"/>
    <s v="publishing/fiction"/>
    <n v="2.4154589371980677"/>
    <x v="699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x v="78"/>
    <b v="0"/>
    <s v="publishing/fiction"/>
    <s v="0"/>
    <x v="700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x v="29"/>
    <b v="0"/>
    <s v="publishing/fiction"/>
    <n v="3800"/>
    <x v="701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x v="29"/>
    <b v="0"/>
    <s v="publishing/fiction"/>
    <n v="30"/>
    <x v="702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x v="84"/>
    <b v="0"/>
    <s v="publishing/fiction"/>
    <n v="117.46875"/>
    <x v="703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x v="82"/>
    <b v="0"/>
    <s v="publishing/fiction"/>
    <n v="1.4245014245014245"/>
    <x v="704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x v="81"/>
    <b v="0"/>
    <s v="publishing/fiction"/>
    <n v="58.823529411764703"/>
    <x v="705"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x v="7"/>
    <b v="0"/>
    <s v="publishing/fiction"/>
    <n v="1.9455252918287937"/>
    <x v="706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x v="83"/>
    <b v="0"/>
    <s v="publishing/fiction"/>
    <n v="142.85714285714286"/>
    <x v="189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x v="29"/>
    <b v="0"/>
    <s v="publishing/fiction"/>
    <n v="250"/>
    <x v="707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x v="79"/>
    <b v="0"/>
    <s v="publishing/fiction"/>
    <n v="37.5"/>
    <x v="708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x v="74"/>
    <b v="1"/>
    <s v="music/rock"/>
    <n v="0.96153846153846156"/>
    <x v="709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x v="20"/>
    <b v="1"/>
    <s v="music/rock"/>
    <n v="0.75101151863916715"/>
    <x v="710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x v="25"/>
    <b v="1"/>
    <s v="music/rock"/>
    <n v="1"/>
    <x v="711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x v="2"/>
    <b v="1"/>
    <s v="music/rock"/>
    <n v="0.67506750675067506"/>
    <x v="712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x v="73"/>
    <b v="1"/>
    <s v="music/rock"/>
    <n v="0.97560975609756095"/>
    <x v="713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x v="60"/>
    <b v="1"/>
    <s v="music/rock"/>
    <n v="0.55362402285359968"/>
    <x v="714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x v="34"/>
    <b v="1"/>
    <s v="music/rock"/>
    <n v="0.70028011204481788"/>
    <x v="715"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x v="57"/>
    <b v="1"/>
    <s v="music/rock"/>
    <n v="0.87591240875912413"/>
    <x v="716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x v="69"/>
    <b v="1"/>
    <s v="music/rock"/>
    <n v="0.49138841797498833"/>
    <x v="717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x v="25"/>
    <b v="1"/>
    <s v="music/rock"/>
    <n v="0.91397849462365588"/>
    <x v="718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x v="239"/>
    <b v="1"/>
    <s v="music/rock"/>
    <n v="0.69264261165052587"/>
    <x v="719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x v="130"/>
    <b v="1"/>
    <s v="music/rock"/>
    <n v="0.96277278562259305"/>
    <x v="720"/>
    <x v="4"/>
    <s v="rock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x v="65"/>
    <b v="1"/>
    <s v="music/rock"/>
    <n v="0.99557566175914236"/>
    <x v="721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x v="58"/>
    <b v="1"/>
    <s v="music/rock"/>
    <n v="0.97295882084466978"/>
    <x v="722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x v="28"/>
    <b v="1"/>
    <s v="music/rock"/>
    <n v="0.94955489614243327"/>
    <x v="723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x v="192"/>
    <b v="1"/>
    <s v="music/rock"/>
    <n v="0.89456869009584661"/>
    <x v="724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x v="240"/>
    <b v="1"/>
    <s v="music/rock"/>
    <n v="0.98667982239763197"/>
    <x v="725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x v="26"/>
    <b v="1"/>
    <s v="music/rock"/>
    <n v="0.92994420334779915"/>
    <x v="726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x v="45"/>
    <b v="1"/>
    <s v="music/rock"/>
    <n v="0.87043024123352397"/>
    <x v="727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x v="33"/>
    <b v="1"/>
    <s v="music/rock"/>
    <n v="0.99980003999200162"/>
    <x v="728"/>
    <x v="4"/>
    <s v="rock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x v="66"/>
    <b v="1"/>
    <s v="music/rock"/>
    <n v="0.6573181419807187"/>
    <x v="729"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x v="13"/>
    <b v="1"/>
    <s v="music/rock"/>
    <n v="0.89668808256703869"/>
    <x v="730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x v="11"/>
    <b v="1"/>
    <s v="music/rock"/>
    <n v="0.98684210526315785"/>
    <x v="731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x v="44"/>
    <b v="1"/>
    <s v="music/rock"/>
    <n v="0.81128747795414458"/>
    <x v="732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x v="59"/>
    <b v="1"/>
    <s v="music/rock"/>
    <n v="1"/>
    <x v="733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x v="241"/>
    <b v="1"/>
    <s v="music/rock"/>
    <n v="0.95238095238095233"/>
    <x v="734"/>
    <x v="4"/>
    <s v="rock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x v="26"/>
    <b v="1"/>
    <s v="music/rock"/>
    <n v="0.95751047277079593"/>
    <x v="735"/>
    <x v="4"/>
    <s v="rock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x v="7"/>
    <b v="1"/>
    <s v="music/rock"/>
    <n v="0.95124851367419738"/>
    <x v="736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x v="68"/>
    <b v="1"/>
    <s v="music/rock"/>
    <n v="1"/>
    <x v="737"/>
    <x v="4"/>
    <s v="rock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x v="47"/>
    <b v="1"/>
    <s v="music/rock"/>
    <n v="0.96362322331968198"/>
    <x v="738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x v="74"/>
    <b v="1"/>
    <s v="music/rock"/>
    <n v="0.95238095238095233"/>
    <x v="739"/>
    <x v="4"/>
    <s v="rock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x v="8"/>
    <b v="1"/>
    <s v="music/rock"/>
    <n v="0.96153846153846156"/>
    <x v="740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x v="51"/>
    <b v="1"/>
    <s v="music/rock"/>
    <n v="0.65861690450054888"/>
    <x v="741"/>
    <x v="4"/>
    <s v="rock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x v="93"/>
    <b v="1"/>
    <s v="music/rock"/>
    <n v="0.62501562539063471"/>
    <x v="742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x v="33"/>
    <b v="1"/>
    <s v="music/rock"/>
    <n v="0.78554595443833464"/>
    <x v="743"/>
    <x v="4"/>
    <s v="rock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x v="68"/>
    <b v="1"/>
    <s v="music/rock"/>
    <n v="0.93457943925233644"/>
    <x v="744"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x v="242"/>
    <b v="1"/>
    <s v="music/rock"/>
    <n v="0.86864262181161622"/>
    <x v="745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x v="23"/>
    <b v="1"/>
    <s v="music/rock"/>
    <n v="0.72933785846955745"/>
    <x v="746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x v="10"/>
    <b v="1"/>
    <s v="music/rock"/>
    <n v="0.64220183486238536"/>
    <x v="747"/>
    <x v="4"/>
    <s v="rock"/>
  </r>
  <r>
    <n v="819"/>
    <s v="Winter Tour"/>
    <s v="We are touring the Southeast in support of our new EP"/>
    <n v="400"/>
    <n v="435"/>
    <x v="0"/>
    <s v="US"/>
    <s v="USD"/>
    <n v="1387601040"/>
    <n v="1386806254"/>
    <b v="0"/>
    <x v="25"/>
    <b v="1"/>
    <s v="music/rock"/>
    <n v="0.91954022988505746"/>
    <x v="748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x v="44"/>
    <b v="1"/>
    <s v="music/rock"/>
    <n v="0.74599030212607231"/>
    <x v="749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x v="76"/>
    <b v="1"/>
    <s v="music/rock"/>
    <n v="1"/>
    <x v="750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x v="50"/>
    <b v="1"/>
    <s v="music/rock"/>
    <n v="0.83916083916083917"/>
    <x v="751"/>
    <x v="4"/>
    <s v="rock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x v="51"/>
    <b v="1"/>
    <s v="music/rock"/>
    <n v="0.55710306406685239"/>
    <x v="752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x v="241"/>
    <b v="1"/>
    <s v="music/rock"/>
    <n v="0.74415143481698531"/>
    <x v="753"/>
    <x v="4"/>
    <s v="rock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x v="221"/>
    <b v="1"/>
    <s v="music/rock"/>
    <n v="0.995698582125219"/>
    <x v="754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x v="72"/>
    <b v="1"/>
    <s v="music/rock"/>
    <n v="0.98566308243727596"/>
    <x v="755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x v="202"/>
    <b v="1"/>
    <s v="music/rock"/>
    <n v="0.967741935483871"/>
    <x v="756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x v="44"/>
    <b v="1"/>
    <s v="music/rock"/>
    <n v="0.93457943925233644"/>
    <x v="757"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x v="38"/>
    <b v="1"/>
    <s v="music/rock"/>
    <n v="0.96153846153846156"/>
    <x v="758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x v="58"/>
    <b v="1"/>
    <s v="music/rock"/>
    <n v="0.92735703245749612"/>
    <x v="759"/>
    <x v="4"/>
    <s v="rock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x v="9"/>
    <b v="1"/>
    <s v="music/rock"/>
    <n v="0.42857142857142855"/>
    <x v="760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x v="243"/>
    <b v="1"/>
    <s v="music/rock"/>
    <n v="0.99396596395481829"/>
    <x v="761"/>
    <x v="4"/>
    <s v="rock"/>
  </r>
  <r>
    <n v="833"/>
    <s v="Ragman Rolls"/>
    <s v="This is an American rock album."/>
    <n v="6000"/>
    <n v="6100"/>
    <x v="0"/>
    <s v="US"/>
    <s v="USD"/>
    <n v="1397941475"/>
    <n v="1395349475"/>
    <b v="0"/>
    <x v="14"/>
    <b v="1"/>
    <s v="music/rock"/>
    <n v="0.98360655737704916"/>
    <x v="762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x v="11"/>
    <b v="1"/>
    <s v="music/rock"/>
    <n v="0.76325284485151268"/>
    <x v="763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x v="244"/>
    <b v="1"/>
    <s v="music/rock"/>
    <n v="0.85287846481876328"/>
    <x v="764"/>
    <x v="4"/>
    <s v="rock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x v="67"/>
    <b v="1"/>
    <s v="music/rock"/>
    <n v="0.99078176644499572"/>
    <x v="765"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x v="95"/>
    <b v="1"/>
    <s v="music/rock"/>
    <n v="0.82101806239737274"/>
    <x v="766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x v="42"/>
    <b v="1"/>
    <s v="music/rock"/>
    <n v="0.68775790921595603"/>
    <x v="767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x v="93"/>
    <b v="1"/>
    <s v="music/rock"/>
    <n v="0.85751085179982955"/>
    <x v="768"/>
    <x v="4"/>
    <s v="metal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x v="245"/>
    <b v="1"/>
    <s v="music/metal"/>
    <n v="0.83045028675448407"/>
    <x v="769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x v="225"/>
    <b v="1"/>
    <s v="music/metal"/>
    <n v="0.98697196999605208"/>
    <x v="770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x v="70"/>
    <b v="1"/>
    <s v="music/metal"/>
    <n v="0.95858895705521474"/>
    <x v="771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x v="246"/>
    <b v="1"/>
    <s v="music/metal"/>
    <n v="0.3743448964312453"/>
    <x v="772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x v="180"/>
    <b v="1"/>
    <s v="music/metal"/>
    <n v="0.51510989010989006"/>
    <x v="773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x v="247"/>
    <b v="1"/>
    <s v="music/metal"/>
    <n v="0.83070139441536062"/>
    <x v="774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x v="5"/>
    <b v="1"/>
    <s v="music/metal"/>
    <n v="0.81966602335303018"/>
    <x v="775"/>
    <x v="4"/>
    <s v="metal"/>
  </r>
  <r>
    <n v="847"/>
    <s v="CENTROPYMUSIC"/>
    <s v="MUSIC WITH MEANING!  MUSIC THAT MATTERS!!!"/>
    <n v="10"/>
    <n v="10"/>
    <x v="0"/>
    <s v="US"/>
    <s v="USD"/>
    <n v="1436555376"/>
    <n v="1433963376"/>
    <b v="0"/>
    <x v="29"/>
    <b v="1"/>
    <s v="music/metal"/>
    <n v="1"/>
    <x v="776"/>
    <x v="4"/>
    <s v="metal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x v="38"/>
    <b v="1"/>
    <s v="music/metal"/>
    <n v="1"/>
    <x v="777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x v="248"/>
    <b v="1"/>
    <s v="music/metal"/>
    <n v="0.8340283569641368"/>
    <x v="778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x v="182"/>
    <b v="1"/>
    <s v="music/metal"/>
    <n v="0.64443370388271304"/>
    <x v="779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x v="16"/>
    <b v="1"/>
    <s v="music/metal"/>
    <n v="0.76657723265619016"/>
    <x v="780"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x v="95"/>
    <b v="1"/>
    <s v="music/metal"/>
    <n v="0.95264017419706037"/>
    <x v="781"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x v="73"/>
    <b v="1"/>
    <s v="music/metal"/>
    <n v="1"/>
    <x v="782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x v="249"/>
    <b v="1"/>
    <s v="music/metal"/>
    <n v="0.84587695837250831"/>
    <x v="783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x v="5"/>
    <b v="1"/>
    <s v="music/metal"/>
    <n v="0.96666666666666667"/>
    <x v="784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x v="33"/>
    <b v="1"/>
    <s v="music/metal"/>
    <n v="0.45871559633027525"/>
    <x v="785"/>
    <x v="4"/>
    <s v="metal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x v="54"/>
    <b v="1"/>
    <s v="music/metal"/>
    <n v="1"/>
    <x v="786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x v="88"/>
    <b v="1"/>
    <s v="music/metal"/>
    <n v="0.69441631415394056"/>
    <x v="787"/>
    <x v="4"/>
    <s v="metal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x v="15"/>
    <b v="1"/>
    <s v="music/metal"/>
    <n v="0.95533795080009554"/>
    <x v="788"/>
    <x v="4"/>
    <s v="jazz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x v="53"/>
    <b v="0"/>
    <s v="music/jazz"/>
    <n v="5.5118110236220472"/>
    <x v="789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x v="84"/>
    <b v="0"/>
    <s v="music/jazz"/>
    <n v="44.554455445544555"/>
    <x v="790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x v="80"/>
    <b v="0"/>
    <s v="music/jazz"/>
    <n v="294.11764705882354"/>
    <x v="791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x v="81"/>
    <b v="0"/>
    <s v="music/jazz"/>
    <n v="22.222222222222221"/>
    <x v="792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x v="1"/>
    <b v="0"/>
    <s v="music/jazz"/>
    <n v="2.4074074074074074"/>
    <x v="793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x v="84"/>
    <b v="0"/>
    <s v="music/jazz"/>
    <n v="48.888888888888886"/>
    <x v="794"/>
    <x v="4"/>
    <s v="jazz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x v="202"/>
    <b v="0"/>
    <s v="music/jazz"/>
    <n v="5.46875"/>
    <x v="795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x v="202"/>
    <b v="0"/>
    <s v="music/jazz"/>
    <n v="4.1631973355537051"/>
    <x v="796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x v="29"/>
    <b v="0"/>
    <s v="music/jazz"/>
    <n v="900"/>
    <x v="797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x v="83"/>
    <b v="0"/>
    <s v="music/jazz"/>
    <n v="8.4615384615384617"/>
    <x v="798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x v="81"/>
    <b v="0"/>
    <s v="music/jazz"/>
    <n v="322.58064516129031"/>
    <x v="799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x v="8"/>
    <b v="0"/>
    <s v="music/jazz"/>
    <n v="18.46153846153846"/>
    <x v="800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x v="84"/>
    <b v="0"/>
    <s v="music/jazz"/>
    <n v="123.07692307692308"/>
    <x v="801"/>
    <x v="4"/>
    <s v="jazz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x v="81"/>
    <b v="0"/>
    <s v="music/jazz"/>
    <n v="77.777777777777771"/>
    <x v="802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x v="64"/>
    <b v="0"/>
    <s v="music/jazz"/>
    <n v="4.1095890410958908"/>
    <x v="803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x v="78"/>
    <b v="0"/>
    <s v="music/jazz"/>
    <s v="0"/>
    <x v="134"/>
    <x v="4"/>
    <s v="jazz"/>
  </r>
  <r>
    <n v="876"/>
    <s v="Sound Of Dobells"/>
    <s v="What was the greatest record shop ever?  DOBELLS!"/>
    <n v="3152"/>
    <n v="1286"/>
    <x v="2"/>
    <s v="GB"/>
    <s v="GBP"/>
    <n v="1359978927"/>
    <n v="1357127727"/>
    <b v="0"/>
    <x v="43"/>
    <b v="0"/>
    <s v="music/jazz"/>
    <n v="2.4510108864696734"/>
    <x v="804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x v="60"/>
    <b v="0"/>
    <s v="music/jazz"/>
    <n v="1.4803849000740192"/>
    <x v="805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x v="84"/>
    <b v="0"/>
    <s v="music/jazz"/>
    <n v="76.92307692307692"/>
    <x v="806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x v="209"/>
    <b v="0"/>
    <s v="music/jazz"/>
    <n v="3.2608695652173911"/>
    <x v="807"/>
    <x v="4"/>
    <s v="indie rock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x v="22"/>
    <b v="0"/>
    <s v="music/indie rock"/>
    <n v="33.451327433628322"/>
    <x v="808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x v="29"/>
    <b v="0"/>
    <s v="music/indie rock"/>
    <n v="125"/>
    <x v="809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x v="25"/>
    <b v="0"/>
    <s v="music/indie rock"/>
    <n v="4.9668874172185431"/>
    <x v="810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x v="54"/>
    <b v="0"/>
    <s v="music/indie rock"/>
    <n v="2.4987506246876561"/>
    <x v="811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x v="84"/>
    <b v="0"/>
    <s v="music/indie rock"/>
    <n v="100"/>
    <x v="812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x v="64"/>
    <b v="0"/>
    <s v="music/indie rock"/>
    <n v="1.3333333333333333"/>
    <x v="813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x v="63"/>
    <b v="0"/>
    <s v="music/indie rock"/>
    <n v="2.4390243902439024"/>
    <x v="814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x v="78"/>
    <b v="0"/>
    <s v="music/indie rock"/>
    <s v="0"/>
    <x v="180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x v="80"/>
    <b v="0"/>
    <s v="music/indie rock"/>
    <n v="13.888888888888889"/>
    <x v="815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x v="58"/>
    <b v="0"/>
    <s v="music/indie rock"/>
    <n v="10.591784164859002"/>
    <x v="816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x v="80"/>
    <b v="0"/>
    <s v="music/indie rock"/>
    <n v="24"/>
    <x v="426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x v="82"/>
    <b v="0"/>
    <s v="music/indie rock"/>
    <n v="30.76923076923077"/>
    <x v="817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x v="57"/>
    <b v="0"/>
    <s v="music/indie rock"/>
    <n v="2.4539877300613497"/>
    <x v="818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x v="81"/>
    <b v="0"/>
    <s v="music/indie rock"/>
    <n v="10"/>
    <x v="819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x v="28"/>
    <b v="0"/>
    <s v="music/indie rock"/>
    <n v="2.5529742149604289"/>
    <x v="820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x v="63"/>
    <b v="0"/>
    <s v="music/indie rock"/>
    <n v="41.025641025641029"/>
    <x v="821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x v="250"/>
    <b v="0"/>
    <s v="music/indie rock"/>
    <n v="2.5"/>
    <x v="758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x v="78"/>
    <b v="0"/>
    <s v="music/indie rock"/>
    <s v="0"/>
    <x v="136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x v="84"/>
    <b v="0"/>
    <s v="music/indie rock"/>
    <n v="35.714285714285715"/>
    <x v="822"/>
    <x v="4"/>
    <s v="indie rock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x v="22"/>
    <b v="0"/>
    <s v="music/indie rock"/>
    <n v="2.6785714285714284"/>
    <x v="823"/>
    <x v="4"/>
    <s v="indie rock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x v="84"/>
    <b v="0"/>
    <s v="music/jazz"/>
    <n v="238.0952380952381"/>
    <x v="556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x v="78"/>
    <b v="0"/>
    <s v="music/jazz"/>
    <s v="0"/>
    <x v="413"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x v="83"/>
    <b v="0"/>
    <s v="music/jazz"/>
    <n v="333.33333333333331"/>
    <x v="824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x v="80"/>
    <b v="0"/>
    <s v="music/jazz"/>
    <n v="31.25"/>
    <x v="825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x v="83"/>
    <b v="0"/>
    <s v="music/jazz"/>
    <n v="331.12582781456956"/>
    <x v="826"/>
    <x v="4"/>
    <s v="jazz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x v="79"/>
    <b v="0"/>
    <s v="music/jazz"/>
    <n v="33.163265306122447"/>
    <x v="827"/>
    <x v="4"/>
    <s v="jazz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x v="78"/>
    <b v="0"/>
    <s v="music/jazz"/>
    <s v="0"/>
    <x v="828"/>
    <x v="4"/>
    <s v="jazz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x v="78"/>
    <b v="0"/>
    <s v="music/jazz"/>
    <s v="0"/>
    <x v="829"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x v="78"/>
    <b v="0"/>
    <s v="music/jazz"/>
    <s v="0"/>
    <x v="532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x v="22"/>
    <b v="0"/>
    <s v="music/jazz"/>
    <n v="30.76923076923077"/>
    <x v="830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x v="81"/>
    <b v="0"/>
    <s v="music/jazz"/>
    <n v="4.4715447154471546"/>
    <x v="831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x v="78"/>
    <b v="0"/>
    <s v="music/jazz"/>
    <s v="0"/>
    <x v="442"/>
    <x v="4"/>
    <s v="jazz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x v="84"/>
    <b v="0"/>
    <s v="music/jazz"/>
    <n v="116.66666666666667"/>
    <x v="832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x v="54"/>
    <b v="0"/>
    <s v="music/jazz"/>
    <n v="15.136226034308779"/>
    <x v="833"/>
    <x v="4"/>
    <s v="jazz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x v="78"/>
    <b v="0"/>
    <s v="music/jazz"/>
    <s v="0"/>
    <x v="174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x v="82"/>
    <b v="0"/>
    <s v="music/jazz"/>
    <n v="17.333333333333332"/>
    <x v="834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x v="78"/>
    <b v="0"/>
    <s v="music/jazz"/>
    <s v="0"/>
    <x v="835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x v="29"/>
    <b v="0"/>
    <s v="music/jazz"/>
    <n v="166.66666666666666"/>
    <x v="776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x v="73"/>
    <b v="0"/>
    <s v="music/jazz"/>
    <n v="19.897959183673468"/>
    <x v="836"/>
    <x v="4"/>
    <s v="jazz"/>
  </r>
  <r>
    <n v="919"/>
    <s v="Jazz CD:  Out of The Blue"/>
    <s v="Cool jazz with a New Orleans flavor."/>
    <n v="20000"/>
    <n v="100"/>
    <x v="2"/>
    <s v="US"/>
    <s v="USD"/>
    <n v="1355930645"/>
    <n v="1352906645"/>
    <b v="0"/>
    <x v="29"/>
    <b v="0"/>
    <s v="music/jazz"/>
    <n v="200"/>
    <x v="837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x v="78"/>
    <b v="0"/>
    <s v="music/jazz"/>
    <s v="0"/>
    <x v="143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x v="9"/>
    <b v="0"/>
    <s v="music/jazz"/>
    <n v="3.2362459546925568"/>
    <x v="838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x v="209"/>
    <b v="0"/>
    <s v="music/jazz"/>
    <n v="4.753521126760563"/>
    <x v="839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x v="79"/>
    <b v="0"/>
    <s v="music/jazz"/>
    <n v="45.454545454545453"/>
    <x v="840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x v="41"/>
    <b v="0"/>
    <s v="music/jazz"/>
    <n v="9.1743119266055047"/>
    <x v="841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x v="81"/>
    <b v="0"/>
    <s v="music/jazz"/>
    <n v="37.5"/>
    <x v="842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x v="78"/>
    <b v="0"/>
    <s v="music/jazz"/>
    <s v="0"/>
    <x v="147"/>
    <x v="4"/>
    <s v="jazz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x v="78"/>
    <b v="0"/>
    <s v="music/jazz"/>
    <s v="0"/>
    <x v="129"/>
    <x v="4"/>
    <s v="jazz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x v="33"/>
    <b v="0"/>
    <s v="music/jazz"/>
    <n v="9.2063492063492056"/>
    <x v="843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x v="78"/>
    <b v="0"/>
    <s v="music/jazz"/>
    <s v="0"/>
    <x v="844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x v="81"/>
    <b v="0"/>
    <s v="music/jazz"/>
    <n v="2.6086956521739131"/>
    <x v="845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x v="63"/>
    <b v="0"/>
    <s v="music/jazz"/>
    <n v="15.267175572519085"/>
    <x v="846"/>
    <x v="4"/>
    <s v="jazz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x v="209"/>
    <b v="0"/>
    <s v="music/jazz"/>
    <n v="6.8790731354091239"/>
    <x v="847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x v="84"/>
    <b v="0"/>
    <s v="music/jazz"/>
    <n v="16.666666666666668"/>
    <x v="848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x v="209"/>
    <b v="0"/>
    <s v="music/jazz"/>
    <n v="3.2894736842105261"/>
    <x v="849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x v="84"/>
    <b v="0"/>
    <s v="music/jazz"/>
    <n v="70"/>
    <x v="797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x v="78"/>
    <b v="0"/>
    <s v="music/jazz"/>
    <s v="0"/>
    <x v="850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x v="84"/>
    <b v="0"/>
    <s v="music/jazz"/>
    <n v="87.5"/>
    <x v="851"/>
    <x v="4"/>
    <s v="jazz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x v="29"/>
    <b v="0"/>
    <s v="music/jazz"/>
    <n v="280"/>
    <x v="852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x v="84"/>
    <b v="0"/>
    <s v="music/jazz"/>
    <n v="68.75"/>
    <x v="148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x v="25"/>
    <b v="0"/>
    <s v="technology/wearables"/>
    <n v="5.8290155440414511"/>
    <x v="853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x v="162"/>
    <b v="0"/>
    <s v="technology/wearables"/>
    <n v="43.066322136089575"/>
    <x v="854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x v="38"/>
    <b v="0"/>
    <s v="technology/wearables"/>
    <n v="11.22754491017964"/>
    <x v="855"/>
    <x v="2"/>
    <s v="wearables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x v="8"/>
    <b v="0"/>
    <s v="technology/wearables"/>
    <n v="10.380622837370241"/>
    <x v="856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x v="93"/>
    <b v="0"/>
    <s v="technology/wearables"/>
    <n v="7.5041272699984995"/>
    <x v="857"/>
    <x v="2"/>
    <s v="wearables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x v="38"/>
    <b v="0"/>
    <s v="technology/wearables"/>
    <n v="40.257648953301128"/>
    <x v="858"/>
    <x v="2"/>
    <s v="wearables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x v="81"/>
    <b v="0"/>
    <s v="technology/wearables"/>
    <n v="52.447552447552447"/>
    <x v="859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x v="78"/>
    <b v="0"/>
    <s v="technology/wearables"/>
    <s v="0"/>
    <x v="860"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x v="22"/>
    <b v="0"/>
    <s v="technology/wearables"/>
    <n v="8.3333333333333339"/>
    <x v="861"/>
    <x v="2"/>
    <s v="wearables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x v="63"/>
    <b v="0"/>
    <s v="technology/wearables"/>
    <n v="73.260073260073256"/>
    <x v="862"/>
    <x v="2"/>
    <s v="wearables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x v="54"/>
    <b v="0"/>
    <s v="technology/wearables"/>
    <n v="3.566333808844508"/>
    <x v="863"/>
    <x v="2"/>
    <s v="wearables"/>
  </r>
  <r>
    <n v="951"/>
    <s v="Smart Harness"/>
    <s v="Revolutionizing the way we walk our dogs!"/>
    <n v="50000"/>
    <n v="19195"/>
    <x v="2"/>
    <s v="US"/>
    <s v="USD"/>
    <n v="1465054872"/>
    <n v="1461166872"/>
    <b v="0"/>
    <x v="212"/>
    <b v="0"/>
    <s v="technology/wearables"/>
    <n v="2.6048450117218027"/>
    <x v="864"/>
    <x v="2"/>
    <s v="wearables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x v="193"/>
    <b v="0"/>
    <s v="technology/wearables"/>
    <n v="2.503576537911302"/>
    <x v="865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x v="81"/>
    <b v="0"/>
    <s v="technology/wearables"/>
    <n v="119.04761904761905"/>
    <x v="866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x v="196"/>
    <b v="0"/>
    <s v="technology/wearables"/>
    <n v="2.3037935800952236"/>
    <x v="867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x v="251"/>
    <b v="0"/>
    <s v="technology/wearables"/>
    <n v="17.663683466792275"/>
    <x v="868"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x v="57"/>
    <b v="0"/>
    <s v="technology/wearables"/>
    <n v="58.072009291521489"/>
    <x v="869"/>
    <x v="2"/>
    <s v="wearables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x v="63"/>
    <b v="0"/>
    <s v="technology/wearables"/>
    <n v="51.502145922746784"/>
    <x v="870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x v="57"/>
    <b v="0"/>
    <s v="technology/wearables"/>
    <n v="8.827468785471055"/>
    <x v="871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x v="199"/>
    <b v="0"/>
    <s v="technology/wearables"/>
    <n v="2.5733401955738548"/>
    <x v="872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x v="101"/>
    <b v="0"/>
    <s v="technology/wearables"/>
    <n v="2.169167803547067"/>
    <x v="873"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x v="238"/>
    <b v="0"/>
    <s v="technology/wearables"/>
    <n v="2.3703186207240701"/>
    <x v="874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x v="77"/>
    <b v="0"/>
    <s v="technology/wearables"/>
    <n v="3.5112359550561796"/>
    <x v="875"/>
    <x v="2"/>
    <s v="wearables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x v="82"/>
    <b v="0"/>
    <s v="technology/wearables"/>
    <n v="92.838196286472154"/>
    <x v="876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x v="60"/>
    <b v="0"/>
    <s v="technology/wearables"/>
    <n v="125.14220705346985"/>
    <x v="877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x v="79"/>
    <b v="0"/>
    <s v="technology/wearables"/>
    <n v="83.892617449664428"/>
    <x v="878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x v="209"/>
    <b v="0"/>
    <s v="technology/wearables"/>
    <n v="6.756756756756757"/>
    <x v="879"/>
    <x v="2"/>
    <s v="wearables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x v="75"/>
    <b v="0"/>
    <s v="technology/wearables"/>
    <n v="5.6148231330713081"/>
    <x v="880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x v="80"/>
    <b v="0"/>
    <s v="technology/wearables"/>
    <n v="75.471698113207552"/>
    <x v="881"/>
    <x v="2"/>
    <s v="wearables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x v="202"/>
    <b v="0"/>
    <s v="technology/wearables"/>
    <n v="2.1428571428571428"/>
    <x v="46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x v="25"/>
    <b v="0"/>
    <s v="technology/wearables"/>
    <n v="2.1777003484320558"/>
    <x v="882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x v="81"/>
    <b v="0"/>
    <s v="technology/wearables"/>
    <n v="442.47787610619469"/>
    <x v="883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x v="43"/>
    <b v="0"/>
    <s v="technology/wearables"/>
    <n v="2.8880866425992782"/>
    <x v="884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x v="22"/>
    <b v="0"/>
    <s v="technology/wearables"/>
    <n v="48.661800486618006"/>
    <x v="885"/>
    <x v="2"/>
    <s v="wearables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x v="83"/>
    <b v="0"/>
    <s v="technology/wearables"/>
    <n v="178.57142857142858"/>
    <x v="514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x v="54"/>
    <b v="0"/>
    <s v="technology/wearables"/>
    <n v="38.358266206367475"/>
    <x v="886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x v="59"/>
    <b v="0"/>
    <s v="technology/wearables"/>
    <n v="51.921079958463139"/>
    <x v="887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x v="8"/>
    <b v="0"/>
    <s v="technology/wearables"/>
    <n v="2.9702970297029703"/>
    <x v="888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x v="252"/>
    <b v="0"/>
    <s v="technology/wearables"/>
    <n v="1.7773585681535473"/>
    <x v="889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x v="93"/>
    <b v="0"/>
    <s v="technology/wearables"/>
    <n v="1.2074728077123704"/>
    <x v="890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x v="162"/>
    <b v="0"/>
    <s v="technology/wearables"/>
    <n v="6.7294751009421265"/>
    <x v="891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x v="80"/>
    <b v="0"/>
    <s v="technology/wearables"/>
    <n v="8080.727272727273"/>
    <x v="892"/>
    <x v="2"/>
    <s v="wearables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x v="83"/>
    <b v="0"/>
    <s v="technology/wearables"/>
    <n v="5833.333333333333"/>
    <x v="893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x v="122"/>
    <b v="0"/>
    <s v="technology/wearables"/>
    <n v="3.3891255568924588"/>
    <x v="894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x v="83"/>
    <b v="0"/>
    <s v="technology/wearables"/>
    <n v="94.339622641509436"/>
    <x v="895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x v="23"/>
    <b v="0"/>
    <s v="technology/wearables"/>
    <n v="15.889830508474576"/>
    <x v="896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x v="23"/>
    <b v="0"/>
    <s v="technology/wearables"/>
    <n v="7.8431372549019605"/>
    <x v="897"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x v="14"/>
    <b v="0"/>
    <s v="technology/wearables"/>
    <n v="7.5642965204236008"/>
    <x v="898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x v="78"/>
    <b v="0"/>
    <s v="technology/wearables"/>
    <s v="0"/>
    <x v="134"/>
    <x v="2"/>
    <s v="wearables"/>
  </r>
  <r>
    <n v="989"/>
    <s v="Power Rope"/>
    <s v="The most useful phone charger you will ever buy"/>
    <n v="10000"/>
    <n v="1677"/>
    <x v="2"/>
    <s v="US"/>
    <s v="USD"/>
    <n v="1475101495"/>
    <n v="1472509495"/>
    <b v="0"/>
    <x v="58"/>
    <b v="0"/>
    <s v="technology/wearables"/>
    <n v="5.9630292188431726"/>
    <x v="899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x v="84"/>
    <b v="0"/>
    <s v="technology/wearables"/>
    <n v="961.53846153846155"/>
    <x v="212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x v="63"/>
    <b v="0"/>
    <s v="technology/wearables"/>
    <n v="23.584905660377359"/>
    <x v="900"/>
    <x v="2"/>
    <s v="wearables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x v="80"/>
    <b v="0"/>
    <s v="technology/wearables"/>
    <n v="214.13276231263384"/>
    <x v="901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x v="193"/>
    <b v="0"/>
    <s v="technology/wearables"/>
    <n v="3.9861055748533682"/>
    <x v="902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x v="202"/>
    <b v="0"/>
    <s v="technology/wearables"/>
    <n v="42.835724994645531"/>
    <x v="903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x v="82"/>
    <b v="0"/>
    <s v="technology/wearables"/>
    <n v="13.774104683195592"/>
    <x v="904"/>
    <x v="2"/>
    <s v="wearables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x v="81"/>
    <b v="0"/>
    <s v="technology/wearables"/>
    <n v="61.53846153846154"/>
    <x v="905"/>
    <x v="2"/>
    <s v="wearables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x v="22"/>
    <b v="0"/>
    <s v="technology/wearables"/>
    <n v="76.92307692307692"/>
    <x v="800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x v="194"/>
    <b v="0"/>
    <s v="technology/wearables"/>
    <n v="1.7076988757649068"/>
    <x v="906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x v="244"/>
    <b v="0"/>
    <s v="technology/wearables"/>
    <n v="12.83916802191218"/>
    <x v="907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x v="79"/>
    <b v="0"/>
    <s v="technology/wearables"/>
    <n v="45.132163034705407"/>
    <x v="908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x v="80"/>
    <b v="0"/>
    <s v="technology/wearables"/>
    <n v="0.96153846153846156"/>
    <x v="909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x v="19"/>
    <b v="0"/>
    <s v="technology/wearables"/>
    <n v="3.3780405405405407"/>
    <x v="910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x v="41"/>
    <b v="0"/>
    <s v="technology/wearables"/>
    <n v="6.2285892245406416"/>
    <x v="911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x v="195"/>
    <b v="0"/>
    <s v="technology/wearables"/>
    <n v="1.2164266251459712"/>
    <x v="912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x v="253"/>
    <b v="0"/>
    <s v="technology/wearables"/>
    <n v="1.3324272827810422"/>
    <x v="913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x v="22"/>
    <b v="0"/>
    <s v="technology/wearables"/>
    <n v="17.094017094017094"/>
    <x v="914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x v="88"/>
    <b v="0"/>
    <s v="technology/wearables"/>
    <n v="2.256317689530686"/>
    <x v="915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x v="29"/>
    <b v="0"/>
    <s v="technology/wearables"/>
    <n v="374"/>
    <x v="916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x v="21"/>
    <b v="0"/>
    <s v="technology/wearables"/>
    <n v="7.6161462300076161"/>
    <x v="917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x v="80"/>
    <b v="0"/>
    <s v="technology/wearables"/>
    <n v="523.86363636363637"/>
    <x v="918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x v="29"/>
    <b v="0"/>
    <s v="technology/wearables"/>
    <n v="266.66666666666669"/>
    <x v="919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x v="254"/>
    <b v="0"/>
    <s v="technology/wearables"/>
    <n v="4.6435989080298549E-3"/>
    <x v="920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x v="240"/>
    <b v="0"/>
    <s v="technology/wearables"/>
    <n v="2.896200185356812"/>
    <x v="921"/>
    <x v="2"/>
    <s v="wearables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x v="38"/>
    <b v="0"/>
    <s v="technology/wearables"/>
    <n v="3.2679738562091503"/>
    <x v="922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x v="79"/>
    <b v="0"/>
    <s v="technology/wearables"/>
    <n v="37.5"/>
    <x v="433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x v="44"/>
    <b v="0"/>
    <s v="technology/wearables"/>
    <n v="35.186488388458834"/>
    <x v="923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x v="255"/>
    <b v="0"/>
    <s v="technology/wearables"/>
    <n v="4.3708586114656365"/>
    <x v="924"/>
    <x v="2"/>
    <s v="wearables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x v="63"/>
    <b v="0"/>
    <s v="technology/wearables"/>
    <n v="32.206119162640903"/>
    <x v="925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x v="256"/>
    <b v="0"/>
    <s v="technology/wearables"/>
    <n v="2.112676056338028"/>
    <x v="926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x v="209"/>
    <b v="1"/>
    <s v="music/electronic music"/>
    <n v="0.48650345260514755"/>
    <x v="927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x v="257"/>
    <b v="1"/>
    <s v="music/electronic music"/>
    <n v="0.28424945353042558"/>
    <x v="928"/>
    <x v="4"/>
    <s v="electronic music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x v="142"/>
    <b v="1"/>
    <s v="music/electronic music"/>
    <n v="0.8703220191470844"/>
    <x v="929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x v="132"/>
    <b v="1"/>
    <s v="music/electronic music"/>
    <n v="0.42167404596247099"/>
    <x v="930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x v="42"/>
    <b v="1"/>
    <s v="music/electronic music"/>
    <n v="0.84290202739010145"/>
    <x v="931"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x v="258"/>
    <b v="1"/>
    <s v="music/electronic music"/>
    <n v="0.90968373935117708"/>
    <x v="932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x v="259"/>
    <b v="1"/>
    <s v="music/electronic music"/>
    <n v="0.99991714972188017"/>
    <x v="933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x v="112"/>
    <b v="1"/>
    <s v="music/electronic music"/>
    <n v="0.96999870684081213"/>
    <x v="934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x v="260"/>
    <b v="1"/>
    <s v="music/electronic music"/>
    <n v="0.85273300929478979"/>
    <x v="935"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x v="261"/>
    <b v="1"/>
    <s v="music/electronic music"/>
    <n v="0.8947745168217609"/>
    <x v="936"/>
    <x v="4"/>
    <s v="electronic music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x v="180"/>
    <b v="1"/>
    <s v="music/electronic music"/>
    <n v="0.29231218941829873"/>
    <x v="937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x v="221"/>
    <b v="1"/>
    <s v="music/electronic music"/>
    <n v="0.93109869646182497"/>
    <x v="938"/>
    <x v="4"/>
    <s v="electronic music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x v="93"/>
    <b v="1"/>
    <s v="music/electronic music"/>
    <n v="0.92168415590799546"/>
    <x v="939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x v="74"/>
    <b v="1"/>
    <s v="music/electronic music"/>
    <n v="0.97218155197657397"/>
    <x v="940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x v="262"/>
    <b v="1"/>
    <s v="music/electronic music"/>
    <n v="0.76922011849066707"/>
    <x v="941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x v="88"/>
    <b v="1"/>
    <s v="music/electronic music"/>
    <n v="0.92891760904684972"/>
    <x v="942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x v="263"/>
    <b v="1"/>
    <s v="music/electronic music"/>
    <n v="0.88999291961188398"/>
    <x v="943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x v="64"/>
    <b v="1"/>
    <s v="music/electronic music"/>
    <n v="0.97943192948090108"/>
    <x v="944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x v="42"/>
    <b v="1"/>
    <s v="music/electronic music"/>
    <n v="0.68807339449541283"/>
    <x v="945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x v="209"/>
    <b v="1"/>
    <s v="music/electronic music"/>
    <n v="0.78003120124804992"/>
    <x v="946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x v="29"/>
    <b v="0"/>
    <s v="journalism/audio"/>
    <n v="340"/>
    <x v="947"/>
    <x v="5"/>
    <s v="audio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x v="78"/>
    <b v="0"/>
    <s v="journalism/audio"/>
    <s v="0"/>
    <x v="948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x v="29"/>
    <b v="0"/>
    <s v="journalism/audio"/>
    <n v="65"/>
    <x v="44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x v="264"/>
    <b v="0"/>
    <s v="journalism/audio"/>
    <n v="11.713716762328687"/>
    <x v="949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x v="84"/>
    <b v="0"/>
    <s v="journalism/audio"/>
    <n v="1166.6666666666667"/>
    <x v="553"/>
    <x v="5"/>
    <s v="audio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x v="22"/>
    <b v="0"/>
    <s v="journalism/audio"/>
    <n v="37.593984962406012"/>
    <x v="950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x v="78"/>
    <b v="0"/>
    <s v="journalism/audio"/>
    <s v="0"/>
    <x v="136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x v="29"/>
    <b v="0"/>
    <s v="journalism/audio"/>
    <n v="2000"/>
    <x v="224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x v="80"/>
    <b v="0"/>
    <s v="journalism/audio"/>
    <n v="70.754716981132077"/>
    <x v="951"/>
    <x v="5"/>
    <s v="audio"/>
  </r>
  <r>
    <n v="1049"/>
    <s v="J1 (Canceled)"/>
    <s v="------"/>
    <n v="12000"/>
    <n v="0"/>
    <x v="1"/>
    <s v="US"/>
    <s v="USD"/>
    <n v="1455272445"/>
    <n v="1452680445"/>
    <b v="0"/>
    <x v="78"/>
    <b v="0"/>
    <s v="journalism/audio"/>
    <s v="0"/>
    <x v="463"/>
    <x v="5"/>
    <s v="audio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x v="78"/>
    <b v="0"/>
    <s v="journalism/audio"/>
    <s v="0"/>
    <x v="532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x v="78"/>
    <b v="0"/>
    <s v="journalism/audio"/>
    <s v="0"/>
    <x v="844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x v="78"/>
    <b v="0"/>
    <s v="journalism/audio"/>
    <s v="0"/>
    <x v="952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x v="29"/>
    <b v="0"/>
    <s v="journalism/audio"/>
    <n v="100"/>
    <x v="953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x v="78"/>
    <b v="0"/>
    <s v="journalism/audio"/>
    <s v="0"/>
    <x v="532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x v="78"/>
    <b v="0"/>
    <s v="journalism/audio"/>
    <s v="0"/>
    <x v="695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x v="78"/>
    <b v="0"/>
    <s v="journalism/audio"/>
    <s v="0"/>
    <x v="193"/>
    <x v="5"/>
    <s v="audio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x v="78"/>
    <b v="0"/>
    <s v="journalism/audio"/>
    <s v="0"/>
    <x v="193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x v="78"/>
    <b v="0"/>
    <s v="journalism/audio"/>
    <s v="0"/>
    <x v="954"/>
    <x v="5"/>
    <s v="audio"/>
  </r>
  <r>
    <n v="1059"/>
    <s v="Voice Over Artist (Canceled)"/>
    <s v="Turning myself into a vocal artist."/>
    <n v="1100"/>
    <n v="0"/>
    <x v="1"/>
    <s v="US"/>
    <s v="USD"/>
    <n v="1426269456"/>
    <n v="1423681056"/>
    <b v="0"/>
    <x v="78"/>
    <b v="0"/>
    <s v="journalism/audio"/>
    <s v="0"/>
    <x v="955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x v="29"/>
    <b v="0"/>
    <s v="journalism/audio"/>
    <n v="100"/>
    <x v="956"/>
    <x v="5"/>
    <s v="audio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x v="78"/>
    <b v="0"/>
    <s v="journalism/audio"/>
    <s v="0"/>
    <x v="124"/>
    <x v="5"/>
    <s v="audio"/>
  </r>
  <r>
    <n v="1062"/>
    <s v="RETURNING AT A LATER DATE"/>
    <s v="SEE US ON PATREON www.badgirlartwork.com"/>
    <n v="199"/>
    <n v="190"/>
    <x v="1"/>
    <s v="US"/>
    <s v="USD"/>
    <n v="1468351341"/>
    <n v="1467746541"/>
    <b v="0"/>
    <x v="80"/>
    <b v="0"/>
    <s v="journalism/audio"/>
    <n v="1.0473684210526315"/>
    <x v="957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x v="78"/>
    <b v="0"/>
    <s v="journalism/audio"/>
    <s v="0"/>
    <x v="180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x v="252"/>
    <b v="0"/>
    <s v="games/video games"/>
    <n v="11.142751021418844"/>
    <x v="958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x v="81"/>
    <b v="0"/>
    <s v="games/video games"/>
    <n v="37.037037037037038"/>
    <x v="652"/>
    <x v="6"/>
    <s v="video games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x v="265"/>
    <b v="0"/>
    <s v="games/video games"/>
    <n v="29.697089685210848"/>
    <x v="959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x v="73"/>
    <b v="0"/>
    <s v="games/video games"/>
    <n v="3.8461538461538463"/>
    <x v="960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x v="80"/>
    <b v="0"/>
    <s v="games/video games"/>
    <n v="666.66666666666663"/>
    <x v="961"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x v="64"/>
    <b v="0"/>
    <s v="games/video games"/>
    <n v="2.5882352941176472"/>
    <x v="962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x v="84"/>
    <b v="0"/>
    <s v="games/video games"/>
    <n v="142.85714285714286"/>
    <x v="963"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x v="78"/>
    <b v="0"/>
    <s v="games/video games"/>
    <s v="0"/>
    <x v="964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x v="80"/>
    <b v="0"/>
    <s v="games/video games"/>
    <n v="1470.5882352941176"/>
    <x v="965"/>
    <x v="6"/>
    <s v="video games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x v="29"/>
    <b v="0"/>
    <s v="games/video games"/>
    <n v="75"/>
    <x v="966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x v="209"/>
    <b v="0"/>
    <s v="games/video games"/>
    <n v="15.849721162312886"/>
    <x v="967"/>
    <x v="6"/>
    <s v="video games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x v="83"/>
    <b v="0"/>
    <s v="games/video games"/>
    <n v="22.222222222222221"/>
    <x v="142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x v="266"/>
    <b v="0"/>
    <s v="games/video games"/>
    <n v="1.5932361813315206"/>
    <x v="968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x v="157"/>
    <b v="0"/>
    <s v="games/video games"/>
    <n v="3.4041394335511983"/>
    <x v="969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x v="81"/>
    <b v="0"/>
    <s v="games/video games"/>
    <n v="13.333333333333334"/>
    <x v="792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x v="59"/>
    <b v="0"/>
    <s v="games/video games"/>
    <n v="38.34808259587021"/>
    <x v="970"/>
    <x v="6"/>
    <s v="video games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x v="15"/>
    <b v="0"/>
    <s v="games/video games"/>
    <n v="10.982976386600768"/>
    <x v="971"/>
    <x v="6"/>
    <s v="video games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x v="80"/>
    <b v="0"/>
    <s v="games/video games"/>
    <n v="5666.666666666667"/>
    <x v="972"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x v="83"/>
    <b v="0"/>
    <s v="games/video games"/>
    <n v="178.57142857142858"/>
    <x v="973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x v="29"/>
    <b v="0"/>
    <s v="games/video games"/>
    <n v="121.95121951219512"/>
    <x v="482"/>
    <x v="6"/>
    <s v="video games"/>
  </r>
  <r>
    <n v="1084"/>
    <s v="My own channel"/>
    <s v="I want to start my own channel for gaming"/>
    <n v="550"/>
    <n v="0"/>
    <x v="2"/>
    <s v="US"/>
    <s v="USD"/>
    <n v="1407534804"/>
    <n v="1404942804"/>
    <b v="0"/>
    <x v="78"/>
    <b v="0"/>
    <s v="games/video games"/>
    <s v="0"/>
    <x v="441"/>
    <x v="6"/>
    <s v="video games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x v="82"/>
    <b v="0"/>
    <s v="games/video games"/>
    <n v="29.239766081871345"/>
    <x v="974"/>
    <x v="6"/>
    <s v="video games"/>
  </r>
  <r>
    <n v="1086"/>
    <s v="Cyber Universe Online"/>
    <s v="Humanity's future in the Galaxy"/>
    <n v="18000"/>
    <n v="15"/>
    <x v="2"/>
    <s v="US"/>
    <s v="USD"/>
    <n v="1408913291"/>
    <n v="1406321291"/>
    <b v="0"/>
    <x v="84"/>
    <b v="0"/>
    <s v="games/video games"/>
    <n v="1200"/>
    <x v="469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x v="78"/>
    <b v="0"/>
    <s v="games/video games"/>
    <s v="0"/>
    <x v="955"/>
    <x v="6"/>
    <s v="video games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x v="206"/>
    <b v="0"/>
    <s v="games/video games"/>
    <n v="7.0507055406010961"/>
    <x v="975"/>
    <x v="6"/>
    <s v="video games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x v="72"/>
    <b v="0"/>
    <s v="games/video games"/>
    <n v="12.776831345826235"/>
    <x v="976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x v="29"/>
    <b v="0"/>
    <s v="games/video games"/>
    <n v="2599.8000000000002"/>
    <x v="224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x v="84"/>
    <b v="0"/>
    <s v="games/video games"/>
    <n v="8"/>
    <x v="977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x v="63"/>
    <b v="0"/>
    <s v="games/video games"/>
    <n v="95.238095238095241"/>
    <x v="978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x v="80"/>
    <b v="0"/>
    <s v="games/video games"/>
    <n v="7.1005917159763312"/>
    <x v="979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x v="74"/>
    <b v="0"/>
    <s v="games/video games"/>
    <n v="5.4644642851721761"/>
    <x v="980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x v="225"/>
    <b v="0"/>
    <s v="games/video games"/>
    <n v="19.861762135536665"/>
    <x v="981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x v="60"/>
    <b v="0"/>
    <s v="games/video games"/>
    <n v="5.5762081784386615"/>
    <x v="982"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x v="63"/>
    <b v="0"/>
    <s v="games/video games"/>
    <n v="2127.6595744680849"/>
    <x v="983"/>
    <x v="6"/>
    <s v="video games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x v="19"/>
    <b v="0"/>
    <s v="games/video games"/>
    <n v="13.865779256794232"/>
    <x v="984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x v="29"/>
    <b v="0"/>
    <s v="games/video games"/>
    <n v="200"/>
    <x v="159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x v="73"/>
    <b v="0"/>
    <s v="games/video games"/>
    <n v="40"/>
    <x v="219"/>
    <x v="6"/>
    <s v="video games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x v="79"/>
    <b v="0"/>
    <s v="games/video games"/>
    <n v="2439.0243902439024"/>
    <x v="985"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x v="54"/>
    <b v="0"/>
    <s v="games/video games"/>
    <n v="18.823529411764707"/>
    <x v="986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x v="41"/>
    <b v="0"/>
    <s v="games/video games"/>
    <n v="61.728395061728392"/>
    <x v="987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x v="77"/>
    <b v="0"/>
    <s v="games/video games"/>
    <n v="20.19522046449007"/>
    <x v="988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x v="9"/>
    <b v="0"/>
    <s v="games/video games"/>
    <n v="628.93081761006295"/>
    <x v="989"/>
    <x v="6"/>
    <s v="video games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x v="63"/>
    <b v="0"/>
    <s v="games/video games"/>
    <n v="2.4242424242424243"/>
    <x v="990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x v="78"/>
    <b v="0"/>
    <s v="games/video games"/>
    <s v="0"/>
    <x v="193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x v="64"/>
    <b v="0"/>
    <s v="games/video games"/>
    <n v="34.129692832764505"/>
    <x v="991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x v="83"/>
    <b v="0"/>
    <s v="games/video games"/>
    <n v="222.22222222222223"/>
    <x v="792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x v="202"/>
    <b v="0"/>
    <s v="games/video games"/>
    <n v="196.07843137254903"/>
    <x v="992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x v="29"/>
    <b v="0"/>
    <s v="games/video games"/>
    <n v="2500"/>
    <x v="207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x v="267"/>
    <b v="0"/>
    <s v="games/video games"/>
    <n v="2.8139361466725847"/>
    <x v="993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x v="29"/>
    <b v="0"/>
    <s v="games/video games"/>
    <n v="200"/>
    <x v="994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x v="83"/>
    <b v="0"/>
    <s v="games/video games"/>
    <n v="600"/>
    <x v="797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x v="80"/>
    <b v="0"/>
    <s v="games/video games"/>
    <n v="754.71698113207549"/>
    <x v="995"/>
    <x v="6"/>
    <s v="video games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x v="73"/>
    <b v="0"/>
    <s v="games/video games"/>
    <n v="2800.8066323101052"/>
    <x v="996"/>
    <x v="6"/>
    <s v="video games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x v="22"/>
    <b v="0"/>
    <s v="games/video games"/>
    <n v="12.048192771084338"/>
    <x v="997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x v="83"/>
    <b v="0"/>
    <s v="games/video games"/>
    <n v="41.284403669724767"/>
    <x v="998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x v="29"/>
    <b v="0"/>
    <s v="games/video games"/>
    <n v="420"/>
    <x v="542"/>
    <x v="6"/>
    <s v="video games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x v="78"/>
    <b v="0"/>
    <s v="games/video games"/>
    <s v="0"/>
    <x v="202"/>
    <x v="6"/>
    <s v="video games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x v="81"/>
    <b v="0"/>
    <s v="games/video games"/>
    <n v="8620.689655172413"/>
    <x v="999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x v="78"/>
    <b v="0"/>
    <s v="games/video games"/>
    <s v="0"/>
    <x v="1000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x v="83"/>
    <b v="0"/>
    <s v="games/video games"/>
    <n v="454.54545454545456"/>
    <x v="1001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x v="63"/>
    <b v="0"/>
    <s v="games/mobile games"/>
    <n v="211.76470588235293"/>
    <x v="897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x v="78"/>
    <b v="0"/>
    <s v="games/mobile games"/>
    <s v="0"/>
    <x v="136"/>
    <x v="6"/>
    <s v="mobile games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x v="84"/>
    <b v="0"/>
    <s v="games/mobile games"/>
    <n v="200"/>
    <x v="139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x v="23"/>
    <b v="0"/>
    <s v="games/mobile games"/>
    <n v="59.82905982905983"/>
    <x v="1002"/>
    <x v="6"/>
    <s v="mobile games"/>
  </r>
  <r>
    <n v="1128"/>
    <s v="Flying Turds"/>
    <s v="#havingfunFTW"/>
    <n v="1000"/>
    <n v="1"/>
    <x v="2"/>
    <s v="GB"/>
    <s v="GBP"/>
    <n v="1407425717"/>
    <n v="1404833717"/>
    <b v="0"/>
    <x v="29"/>
    <b v="0"/>
    <s v="games/mobile games"/>
    <n v="1000"/>
    <x v="1003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x v="84"/>
    <b v="0"/>
    <s v="games/mobile games"/>
    <n v="952.38095238095241"/>
    <x v="1004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x v="83"/>
    <b v="0"/>
    <s v="games/mobile games"/>
    <n v="454.54545454545456"/>
    <x v="524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x v="78"/>
    <b v="0"/>
    <s v="games/mobile games"/>
    <s v="0"/>
    <x v="954"/>
    <x v="6"/>
    <s v="mobile games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x v="62"/>
    <b v="0"/>
    <s v="games/mobile games"/>
    <n v="6.9541029207232263"/>
    <x v="1005"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x v="29"/>
    <b v="0"/>
    <s v="games/mobile games"/>
    <n v="150"/>
    <x v="411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x v="29"/>
    <b v="0"/>
    <s v="games/mobile games"/>
    <n v="25000"/>
    <x v="1006"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x v="29"/>
    <b v="0"/>
    <s v="games/mobile games"/>
    <n v="20"/>
    <x v="411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x v="79"/>
    <b v="0"/>
    <s v="games/mobile games"/>
    <n v="15.518518518518519"/>
    <x v="1007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x v="70"/>
    <b v="0"/>
    <s v="games/mobile games"/>
    <n v="2.5316455696202533"/>
    <x v="1008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x v="80"/>
    <b v="0"/>
    <s v="games/mobile games"/>
    <n v="280"/>
    <x v="426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x v="29"/>
    <b v="0"/>
    <s v="games/mobile games"/>
    <n v="1600"/>
    <x v="1009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x v="78"/>
    <b v="0"/>
    <s v="games/mobile games"/>
    <s v="0"/>
    <x v="134"/>
    <x v="6"/>
    <s v="mobile games"/>
  </r>
  <r>
    <n v="1141"/>
    <s v="Arena Z - Zombie Survival"/>
    <s v="I think this will be a great game!"/>
    <n v="500"/>
    <n v="0"/>
    <x v="2"/>
    <s v="DE"/>
    <s v="EUR"/>
    <n v="1436460450"/>
    <n v="1433868450"/>
    <b v="0"/>
    <x v="78"/>
    <b v="0"/>
    <s v="games/mobile games"/>
    <s v="0"/>
    <x v="844"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x v="78"/>
    <b v="0"/>
    <s v="games/mobile games"/>
    <s v="0"/>
    <x v="124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x v="22"/>
    <b v="0"/>
    <s v="games/mobile games"/>
    <n v="241.93548387096774"/>
    <x v="1010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x v="78"/>
    <b v="0"/>
    <s v="food/food trucks"/>
    <s v="0"/>
    <x v="1011"/>
    <x v="7"/>
    <s v="food trucks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x v="29"/>
    <b v="0"/>
    <s v="food/food trucks"/>
    <n v="800"/>
    <x v="1012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x v="8"/>
    <b v="0"/>
    <s v="food/food trucks"/>
    <n v="11.320754716981131"/>
    <x v="1013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x v="78"/>
    <b v="0"/>
    <s v="food/food trucks"/>
    <s v="0"/>
    <x v="202"/>
    <x v="7"/>
    <s v="food trucks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x v="83"/>
    <b v="0"/>
    <s v="food/food trucks"/>
    <n v="205.47945205479451"/>
    <x v="1014"/>
    <x v="7"/>
    <s v="food trucks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x v="84"/>
    <b v="0"/>
    <s v="food/food trucks"/>
    <n v="666.66666666666663"/>
    <x v="426"/>
    <x v="7"/>
    <s v="food trucks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x v="79"/>
    <b v="0"/>
    <s v="food/food trucks"/>
    <n v="9.9206349206349209"/>
    <x v="1015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x v="78"/>
    <b v="0"/>
    <s v="food/food trucks"/>
    <s v="0"/>
    <x v="202"/>
    <x v="7"/>
    <s v="food trucks"/>
  </r>
  <r>
    <n v="1152"/>
    <s v="Peruvian King Food Truck"/>
    <s v="Peruvian food truck with an LA twist."/>
    <n v="16000"/>
    <n v="911"/>
    <x v="2"/>
    <s v="US"/>
    <s v="USD"/>
    <n v="1431709312"/>
    <n v="1429117312"/>
    <b v="0"/>
    <x v="41"/>
    <b v="0"/>
    <s v="food/food trucks"/>
    <n v="17.563117453347971"/>
    <x v="1016"/>
    <x v="7"/>
    <s v="food trucks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x v="29"/>
    <b v="0"/>
    <s v="food/food trucks"/>
    <n v="160"/>
    <x v="1017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x v="83"/>
    <b v="0"/>
    <s v="food/food trucks"/>
    <n v="15.384615384615385"/>
    <x v="1018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x v="22"/>
    <b v="0"/>
    <s v="food/food trucks"/>
    <n v="132.97872340425531"/>
    <x v="1019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x v="78"/>
    <b v="0"/>
    <s v="food/food trucks"/>
    <s v="0"/>
    <x v="413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x v="83"/>
    <b v="0"/>
    <s v="food/food trucks"/>
    <n v="66.225165562913901"/>
    <x v="1020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x v="83"/>
    <b v="0"/>
    <s v="food/food trucks"/>
    <n v="214.28571428571428"/>
    <x v="1021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x v="78"/>
    <b v="0"/>
    <s v="food/food trucks"/>
    <s v="0"/>
    <x v="1022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x v="10"/>
    <b v="0"/>
    <s v="food/food trucks"/>
    <n v="25.974025974025974"/>
    <x v="1023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x v="78"/>
    <b v="0"/>
    <s v="food/food trucks"/>
    <s v="0"/>
    <x v="1024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x v="84"/>
    <b v="0"/>
    <s v="food/food trucks"/>
    <n v="1714.2857142857142"/>
    <x v="1025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x v="78"/>
    <b v="0"/>
    <s v="food/food trucks"/>
    <s v="0"/>
    <x v="1026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x v="78"/>
    <b v="0"/>
    <s v="food/food trucks"/>
    <s v="0"/>
    <x v="193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x v="20"/>
    <b v="0"/>
    <s v="food/food trucks"/>
    <n v="4.8297512678097076"/>
    <x v="1027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x v="22"/>
    <b v="0"/>
    <s v="food/food trucks"/>
    <n v="5.2246603970741905"/>
    <x v="1028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x v="38"/>
    <b v="0"/>
    <s v="food/food trucks"/>
    <n v="61.287027579162412"/>
    <x v="1029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x v="83"/>
    <b v="0"/>
    <s v="food/food trucks"/>
    <n v="17.647058823529413"/>
    <x v="1030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x v="83"/>
    <b v="0"/>
    <s v="food/food trucks"/>
    <n v="588.23529411764707"/>
    <x v="1031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x v="84"/>
    <b v="0"/>
    <s v="food/food trucks"/>
    <n v="250"/>
    <x v="797"/>
    <x v="7"/>
    <s v="food trucks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x v="29"/>
    <b v="0"/>
    <s v="food/food trucks"/>
    <n v="1000"/>
    <x v="159"/>
    <x v="7"/>
    <s v="food trucks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x v="78"/>
    <b v="0"/>
    <s v="food/food trucks"/>
    <s v="0"/>
    <x v="543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x v="29"/>
    <b v="0"/>
    <s v="food/food trucks"/>
    <n v="4166.666666666667"/>
    <x v="139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x v="10"/>
    <b v="0"/>
    <s v="food/food trucks"/>
    <n v="16.930022573363431"/>
    <x v="1032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x v="82"/>
    <b v="0"/>
    <s v="food/food trucks"/>
    <n v="34.188034188034187"/>
    <x v="1033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x v="29"/>
    <b v="0"/>
    <s v="food/food trucks"/>
    <n v="17500"/>
    <x v="1034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x v="78"/>
    <b v="0"/>
    <s v="food/food trucks"/>
    <s v="0"/>
    <x v="172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x v="29"/>
    <b v="0"/>
    <s v="food/food trucks"/>
    <n v="15000"/>
    <x v="1035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x v="81"/>
    <b v="0"/>
    <s v="food/food trucks"/>
    <n v="18.75"/>
    <x v="1036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x v="268"/>
    <b v="0"/>
    <s v="food/food trucks"/>
    <n v="8.5106382978723403"/>
    <x v="1037"/>
    <x v="7"/>
    <s v="food trucks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x v="83"/>
    <b v="0"/>
    <s v="food/food trucks"/>
    <n v="12500"/>
    <x v="1038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x v="80"/>
    <b v="0"/>
    <s v="food/food trucks"/>
    <n v="23.80952380952381"/>
    <x v="1039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x v="83"/>
    <b v="0"/>
    <s v="food/food trucks"/>
    <n v="25"/>
    <x v="361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x v="269"/>
    <b v="1"/>
    <s v="photography/photobooks"/>
    <n v="0.95295850298882434"/>
    <x v="1040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x v="112"/>
    <b v="1"/>
    <s v="photography/photobooks"/>
    <n v="0.9484066767830045"/>
    <x v="1041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x v="252"/>
    <b v="1"/>
    <s v="photography/photobooks"/>
    <n v="0.93691442848219864"/>
    <x v="1042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x v="16"/>
    <b v="1"/>
    <s v="photography/photobooks"/>
    <n v="0.96037756558006804"/>
    <x v="1043"/>
    <x v="8"/>
    <s v="photobooks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x v="268"/>
    <b v="1"/>
    <s v="photography/photobooks"/>
    <n v="0.62285892245406416"/>
    <x v="1044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x v="48"/>
    <b v="1"/>
    <s v="photography/photobooks"/>
    <n v="0.92783505154639179"/>
    <x v="1045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x v="62"/>
    <b v="1"/>
    <s v="photography/photobooks"/>
    <n v="0.7407407407407407"/>
    <x v="1046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x v="51"/>
    <b v="1"/>
    <s v="photography/photobooks"/>
    <n v="0.91680814940577249"/>
    <x v="1047"/>
    <x v="8"/>
    <s v="photobooks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x v="41"/>
    <b v="1"/>
    <s v="photography/photobooks"/>
    <n v="0.34482758620689657"/>
    <x v="1048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x v="270"/>
    <b v="1"/>
    <s v="photography/photobooks"/>
    <n v="0.96193486326783018"/>
    <x v="1049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x v="271"/>
    <b v="1"/>
    <s v="photography/photobooks"/>
    <n v="0.3103277060575968"/>
    <x v="1050"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x v="203"/>
    <b v="1"/>
    <s v="photography/photobooks"/>
    <n v="0.7407407407407407"/>
    <x v="1051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x v="272"/>
    <b v="1"/>
    <s v="photography/photobooks"/>
    <n v="0.37049339499706163"/>
    <x v="1052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x v="100"/>
    <b v="1"/>
    <s v="photography/photobooks"/>
    <n v="0.39479917881770804"/>
    <x v="1053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x v="157"/>
    <b v="1"/>
    <s v="photography/photobooks"/>
    <n v="0.38372985418265543"/>
    <x v="1054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x v="82"/>
    <b v="1"/>
    <s v="photography/photobooks"/>
    <n v="0.98700334199777195"/>
    <x v="1055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x v="273"/>
    <b v="1"/>
    <s v="photography/photobooks"/>
    <n v="0.7961519323270857"/>
    <x v="1056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x v="112"/>
    <b v="1"/>
    <s v="photography/photobooks"/>
    <n v="0.97620182647361731"/>
    <x v="1057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x v="197"/>
    <b v="1"/>
    <s v="photography/photobooks"/>
    <n v="0.50189717130754252"/>
    <x v="1058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x v="21"/>
    <b v="1"/>
    <s v="photography/photobooks"/>
    <n v="0.9760479041916168"/>
    <x v="1059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x v="7"/>
    <b v="1"/>
    <s v="photography/photobooks"/>
    <n v="0.97138160352686242"/>
    <x v="1060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x v="95"/>
    <b v="1"/>
    <s v="photography/photobooks"/>
    <n v="0.99145820622330694"/>
    <x v="1061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x v="58"/>
    <b v="1"/>
    <s v="photography/photobooks"/>
    <n v="0.86956521739130432"/>
    <x v="1062"/>
    <x v="8"/>
    <s v="photobooks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x v="261"/>
    <b v="1"/>
    <s v="photography/photobooks"/>
    <n v="0.95999080248332946"/>
    <x v="1063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x v="11"/>
    <b v="1"/>
    <s v="photography/photobooks"/>
    <n v="0.64391500321957507"/>
    <x v="1064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x v="67"/>
    <b v="1"/>
    <s v="photography/photobooks"/>
    <n v="0.94339622641509435"/>
    <x v="1065"/>
    <x v="8"/>
    <s v="photobooks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x v="273"/>
    <b v="1"/>
    <s v="photography/photobooks"/>
    <n v="0.39321314118317835"/>
    <x v="1066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x v="79"/>
    <b v="1"/>
    <s v="photography/photobooks"/>
    <n v="0.98911968348170132"/>
    <x v="1067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x v="183"/>
    <b v="1"/>
    <s v="photography/photobooks"/>
    <n v="0.77495350278983266"/>
    <x v="1068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x v="52"/>
    <b v="1"/>
    <s v="photography/photobooks"/>
    <n v="0.97817908201655379"/>
    <x v="1069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x v="20"/>
    <b v="1"/>
    <s v="photography/photobooks"/>
    <n v="0.75872534142640369"/>
    <x v="1070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x v="274"/>
    <b v="1"/>
    <s v="photography/photobooks"/>
    <n v="0.12721348279730235"/>
    <x v="1071"/>
    <x v="8"/>
    <s v="photobooks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x v="147"/>
    <b v="1"/>
    <s v="photography/photobooks"/>
    <n v="0.68634179821551133"/>
    <x v="1072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x v="275"/>
    <b v="1"/>
    <s v="photography/photobooks"/>
    <n v="0.97465886939571145"/>
    <x v="1073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x v="30"/>
    <b v="1"/>
    <s v="photography/photobooks"/>
    <n v="0.58045791680103187"/>
    <x v="1074"/>
    <x v="8"/>
    <s v="photobooks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x v="35"/>
    <b v="1"/>
    <s v="photography/photobooks"/>
    <n v="0.62826621580079922"/>
    <x v="1075"/>
    <x v="8"/>
    <s v="photobooks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x v="205"/>
    <b v="1"/>
    <s v="photography/photobooks"/>
    <n v="0.9637006103437199"/>
    <x v="1076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x v="273"/>
    <b v="1"/>
    <s v="photography/photobooks"/>
    <n v="0.89758915712298193"/>
    <x v="1077"/>
    <x v="8"/>
    <s v="photobooks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x v="276"/>
    <b v="1"/>
    <s v="photography/photobooks"/>
    <n v="0.35666518056174767"/>
    <x v="1078"/>
    <x v="8"/>
    <s v="photobooks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x v="277"/>
    <b v="1"/>
    <s v="photography/photobooks"/>
    <n v="0.89201243411271791"/>
    <x v="1079"/>
    <x v="8"/>
    <s v="photobooks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x v="59"/>
    <b v="0"/>
    <s v="music/world music"/>
    <n v="14.150943396226415"/>
    <x v="1080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x v="83"/>
    <b v="0"/>
    <s v="music/world music"/>
    <n v="22.727272727272727"/>
    <x v="1081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x v="244"/>
    <b v="0"/>
    <s v="music/world music"/>
    <n v="25.81311306143521"/>
    <x v="1082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x v="78"/>
    <b v="0"/>
    <s v="music/world music"/>
    <s v="0"/>
    <x v="454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x v="54"/>
    <b v="0"/>
    <s v="music/world music"/>
    <n v="3.4129692832764507"/>
    <x v="1083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x v="29"/>
    <b v="0"/>
    <s v="music/world music"/>
    <n v="110"/>
    <x v="426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x v="78"/>
    <b v="0"/>
    <s v="music/world music"/>
    <s v="0"/>
    <x v="176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x v="78"/>
    <b v="0"/>
    <s v="music/world music"/>
    <s v="0"/>
    <x v="134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x v="29"/>
    <b v="0"/>
    <s v="music/world music"/>
    <n v="125"/>
    <x v="1084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x v="79"/>
    <b v="0"/>
    <s v="music/world music"/>
    <n v="8.6206896551724146"/>
    <x v="1085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x v="78"/>
    <b v="0"/>
    <s v="music/world music"/>
    <s v="0"/>
    <x v="201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x v="79"/>
    <b v="0"/>
    <s v="music/world music"/>
    <n v="35.876190476190473"/>
    <x v="1086"/>
    <x v="4"/>
    <s v="world music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x v="78"/>
    <b v="0"/>
    <s v="music/world music"/>
    <s v="0"/>
    <x v="532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x v="78"/>
    <b v="0"/>
    <s v="music/world music"/>
    <s v="0"/>
    <x v="202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x v="83"/>
    <b v="0"/>
    <s v="music/world music"/>
    <n v="5.617977528089888"/>
    <x v="1087"/>
    <x v="4"/>
    <s v="world music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x v="78"/>
    <b v="0"/>
    <s v="music/world music"/>
    <s v="0"/>
    <x v="532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x v="22"/>
    <b v="0"/>
    <s v="music/world music"/>
    <n v="33.19502074688797"/>
    <x v="1088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x v="69"/>
    <b v="0"/>
    <s v="music/world music"/>
    <n v="1.9708316909735908"/>
    <x v="1089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x v="29"/>
    <b v="0"/>
    <s v="music/world music"/>
    <n v="182.2"/>
    <x v="159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x v="44"/>
    <b v="0"/>
    <s v="music/world music"/>
    <n v="7.0963926670609103"/>
    <x v="1090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x v="43"/>
    <b v="1"/>
    <s v="music/rock"/>
    <n v="0.96339113680154143"/>
    <x v="1091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x v="57"/>
    <b v="1"/>
    <s v="music/rock"/>
    <n v="0.83160083160083165"/>
    <x v="1092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x v="162"/>
    <b v="1"/>
    <s v="music/rock"/>
    <n v="0.85470085470085466"/>
    <x v="1093"/>
    <x v="4"/>
    <s v="rock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x v="133"/>
    <b v="1"/>
    <s v="music/rock"/>
    <n v="0.81871345029239762"/>
    <x v="1094"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x v="211"/>
    <b v="1"/>
    <s v="music/rock"/>
    <n v="0.65945660775520976"/>
    <x v="1095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x v="75"/>
    <b v="1"/>
    <s v="music/rock"/>
    <n v="0.9574875526618154"/>
    <x v="1096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x v="278"/>
    <b v="1"/>
    <s v="music/rock"/>
    <n v="0.49961696033041336"/>
    <x v="1097"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x v="142"/>
    <b v="1"/>
    <s v="music/rock"/>
    <n v="0.98231827111984282"/>
    <x v="1098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x v="261"/>
    <b v="1"/>
    <s v="music/rock"/>
    <n v="0.72644250726442505"/>
    <x v="1099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x v="279"/>
    <b v="1"/>
    <s v="music/rock"/>
    <n v="3.2912795573360648E-4"/>
    <x v="1100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x v="261"/>
    <b v="1"/>
    <s v="music/rock"/>
    <n v="0.50288973954814986"/>
    <x v="1101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x v="280"/>
    <b v="1"/>
    <s v="music/rock"/>
    <n v="0.49415252841377039"/>
    <x v="1102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x v="281"/>
    <b v="1"/>
    <s v="music/rock"/>
    <n v="0.84771792920594546"/>
    <x v="1103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x v="282"/>
    <b v="1"/>
    <s v="music/rock"/>
    <n v="0.33929673041332509"/>
    <x v="1104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x v="283"/>
    <b v="1"/>
    <s v="music/rock"/>
    <n v="0.46916124915746454"/>
    <x v="1105"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x v="93"/>
    <b v="1"/>
    <s v="music/rock"/>
    <n v="0.95932463545663849"/>
    <x v="1106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x v="142"/>
    <b v="1"/>
    <s v="music/rock"/>
    <n v="0.87976539589442815"/>
    <x v="1107"/>
    <x v="4"/>
    <s v="rock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x v="47"/>
    <b v="1"/>
    <s v="music/rock"/>
    <n v="0.98765432098765427"/>
    <x v="1108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x v="217"/>
    <b v="1"/>
    <s v="music/rock"/>
    <n v="0.79735034347399414"/>
    <x v="1109"/>
    <x v="4"/>
    <s v="rock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x v="14"/>
    <b v="1"/>
    <s v="music/rock"/>
    <n v="0.84033613445378152"/>
    <x v="1110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x v="69"/>
    <b v="1"/>
    <s v="music/rock"/>
    <n v="0.60073937153419599"/>
    <x v="1111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x v="36"/>
    <b v="1"/>
    <s v="music/rock"/>
    <n v="0.83929432133462178"/>
    <x v="1112"/>
    <x v="4"/>
    <s v="rock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x v="133"/>
    <b v="1"/>
    <s v="music/rock"/>
    <n v="0.99528548978522791"/>
    <x v="1113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x v="180"/>
    <b v="1"/>
    <s v="music/rock"/>
    <n v="0.98231827111984282"/>
    <x v="1114"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x v="0"/>
    <b v="1"/>
    <s v="music/rock"/>
    <n v="0.8571428571428571"/>
    <x v="1115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x v="190"/>
    <b v="1"/>
    <s v="music/rock"/>
    <n v="0.92039557426808971"/>
    <x v="1116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x v="39"/>
    <b v="1"/>
    <s v="music/rock"/>
    <n v="0.87168758716875872"/>
    <x v="1117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x v="162"/>
    <b v="1"/>
    <s v="music/rock"/>
    <n v="0.98231827111984282"/>
    <x v="1118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x v="33"/>
    <b v="1"/>
    <s v="music/rock"/>
    <n v="0.94339622641509435"/>
    <x v="1119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x v="241"/>
    <b v="1"/>
    <s v="music/rock"/>
    <n v="0.96618357487922701"/>
    <x v="1120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x v="284"/>
    <b v="1"/>
    <s v="music/rock"/>
    <n v="0.64526386646238476"/>
    <x v="1121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x v="285"/>
    <b v="1"/>
    <s v="music/rock"/>
    <n v="0.61674842009613051"/>
    <x v="1122"/>
    <x v="4"/>
    <s v="rock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x v="32"/>
    <b v="1"/>
    <s v="music/rock"/>
    <n v="0.95766177301500655"/>
    <x v="1123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x v="286"/>
    <b v="1"/>
    <s v="music/rock"/>
    <n v="0.94229096060281492"/>
    <x v="1124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x v="245"/>
    <b v="1"/>
    <s v="music/rock"/>
    <n v="0.64541753549796443"/>
    <x v="1125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x v="143"/>
    <b v="1"/>
    <s v="music/rock"/>
    <n v="0.90275869381290041"/>
    <x v="1126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x v="208"/>
    <b v="1"/>
    <s v="music/rock"/>
    <n v="0.90161677920847672"/>
    <x v="1127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x v="142"/>
    <b v="1"/>
    <s v="music/rock"/>
    <n v="0.90322580645161288"/>
    <x v="1128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x v="220"/>
    <b v="1"/>
    <s v="music/rock"/>
    <n v="0.80897422068816738"/>
    <x v="1129"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x v="19"/>
    <b v="1"/>
    <s v="music/rock"/>
    <n v="0.4738213693437574"/>
    <x v="1130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x v="162"/>
    <b v="1"/>
    <s v="theater/plays"/>
    <n v="0.99009900990099009"/>
    <x v="1131"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x v="287"/>
    <b v="1"/>
    <s v="theater/plays"/>
    <n v="0.98376783079193308"/>
    <x v="1132"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x v="9"/>
    <b v="1"/>
    <s v="theater/plays"/>
    <n v="0.92307692307692313"/>
    <x v="1133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x v="20"/>
    <b v="1"/>
    <s v="theater/plays"/>
    <n v="0.41322314049586778"/>
    <x v="1134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x v="42"/>
    <b v="1"/>
    <s v="theater/plays"/>
    <n v="0.99552015928322546"/>
    <x v="1135"/>
    <x v="1"/>
    <s v="plays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x v="47"/>
    <b v="1"/>
    <s v="theater/plays"/>
    <n v="0.79957356076759056"/>
    <x v="1136"/>
    <x v="1"/>
    <s v="plays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x v="48"/>
    <b v="1"/>
    <s v="theater/plays"/>
    <n v="0.92105263157894735"/>
    <x v="1137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x v="288"/>
    <b v="1"/>
    <s v="theater/plays"/>
    <n v="0.68634179821551133"/>
    <x v="1138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x v="47"/>
    <b v="1"/>
    <s v="theater/plays"/>
    <n v="0.90909090909090906"/>
    <x v="1139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x v="148"/>
    <b v="1"/>
    <s v="theater/plays"/>
    <n v="0.97815454841865013"/>
    <x v="1140"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x v="19"/>
    <b v="1"/>
    <s v="theater/plays"/>
    <n v="0.81967213114754101"/>
    <x v="1141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x v="31"/>
    <b v="1"/>
    <s v="theater/plays"/>
    <n v="0.98077677520596307"/>
    <x v="1142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x v="23"/>
    <b v="1"/>
    <s v="theater/plays"/>
    <n v="0.70833333333333337"/>
    <x v="1143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x v="146"/>
    <b v="1"/>
    <s v="theater/plays"/>
    <n v="0.91303355398310893"/>
    <x v="1144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x v="51"/>
    <b v="1"/>
    <s v="theater/plays"/>
    <n v="0.95556617295747726"/>
    <x v="1145"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x v="58"/>
    <b v="1"/>
    <s v="theater/plays"/>
    <n v="0.80645161290322576"/>
    <x v="1146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x v="54"/>
    <b v="1"/>
    <s v="theater/plays"/>
    <n v="0.7407407407407407"/>
    <x v="1147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x v="60"/>
    <b v="1"/>
    <s v="theater/plays"/>
    <n v="0.97323600973236013"/>
    <x v="1148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x v="133"/>
    <b v="1"/>
    <s v="theater/plays"/>
    <n v="1"/>
    <x v="216"/>
    <x v="1"/>
    <s v="plays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x v="52"/>
    <b v="1"/>
    <s v="theater/plays"/>
    <n v="0.76769032688254113"/>
    <x v="1149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x v="201"/>
    <b v="0"/>
    <s v="technology/wearables"/>
    <n v="2.5235000946312534"/>
    <x v="1150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x v="48"/>
    <b v="0"/>
    <s v="technology/wearables"/>
    <n v="3.849608623123316"/>
    <x v="1151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x v="289"/>
    <b v="0"/>
    <s v="technology/wearables"/>
    <n v="1.5326524640871662"/>
    <x v="1152"/>
    <x v="2"/>
    <s v="wearables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x v="43"/>
    <b v="0"/>
    <s v="technology/wearables"/>
    <n v="8.6850790342192106"/>
    <x v="1153"/>
    <x v="2"/>
    <s v="wearables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x v="44"/>
    <b v="0"/>
    <s v="technology/wearables"/>
    <n v="8.8028169014084501"/>
    <x v="1154"/>
    <x v="2"/>
    <s v="wearables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x v="2"/>
    <b v="0"/>
    <s v="technology/wearables"/>
    <n v="0.89292646944638554"/>
    <x v="1155"/>
    <x v="2"/>
    <s v="wearables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x v="54"/>
    <b v="0"/>
    <s v="technology/wearables"/>
    <n v="6.4516129032258061"/>
    <x v="1156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x v="61"/>
    <b v="0"/>
    <s v="technology/wearables"/>
    <n v="3.1222680154864495"/>
    <x v="1157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x v="29"/>
    <b v="0"/>
    <s v="technology/wearables"/>
    <n v="164.28571428571428"/>
    <x v="1158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x v="259"/>
    <b v="0"/>
    <s v="technology/wearables"/>
    <n v="3.213883978788366"/>
    <x v="1159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x v="202"/>
    <b v="0"/>
    <s v="technology/wearables"/>
    <n v="88.757396449704146"/>
    <x v="1160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x v="290"/>
    <b v="0"/>
    <s v="technology/wearables"/>
    <n v="2.4750024750024751"/>
    <x v="1161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x v="29"/>
    <b v="0"/>
    <s v="technology/wearables"/>
    <n v="75000"/>
    <x v="1162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x v="10"/>
    <b v="0"/>
    <s v="technology/wearables"/>
    <n v="17.441353449027645"/>
    <x v="1163"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x v="125"/>
    <b v="0"/>
    <s v="technology/wearables"/>
    <n v="6.5252854812398047"/>
    <x v="1164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x v="82"/>
    <b v="0"/>
    <s v="technology/wearables"/>
    <n v="6.6210045662100461"/>
    <x v="1165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x v="83"/>
    <b v="0"/>
    <s v="technology/wearables"/>
    <n v="198.80715705765408"/>
    <x v="1166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x v="63"/>
    <b v="0"/>
    <s v="technology/wearables"/>
    <n v="76.756936368167473"/>
    <x v="1167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x v="80"/>
    <b v="0"/>
    <s v="technology/wearables"/>
    <n v="330.18867924528303"/>
    <x v="1168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x v="34"/>
    <b v="0"/>
    <s v="technology/wearables"/>
    <n v="11.261261261261261"/>
    <x v="1169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x v="240"/>
    <b v="0"/>
    <s v="technology/wearables"/>
    <n v="10.16260162601626"/>
    <x v="1170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x v="22"/>
    <b v="0"/>
    <s v="technology/wearables"/>
    <n v="41.152263374485599"/>
    <x v="1171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x v="202"/>
    <b v="0"/>
    <s v="technology/wearables"/>
    <n v="88.495575221238937"/>
    <x v="1172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x v="14"/>
    <b v="0"/>
    <s v="technology/wearables"/>
    <n v="28.152492668621701"/>
    <x v="1173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x v="41"/>
    <b v="0"/>
    <s v="technology/wearables"/>
    <n v="42.906178489702519"/>
    <x v="1174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x v="82"/>
    <b v="0"/>
    <s v="technology/wearables"/>
    <n v="122.54901960784314"/>
    <x v="1175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x v="133"/>
    <b v="0"/>
    <s v="technology/wearables"/>
    <n v="4.4455734789787886"/>
    <x v="1176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x v="69"/>
    <b v="0"/>
    <s v="technology/wearables"/>
    <n v="73.163593795727252"/>
    <x v="1177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x v="78"/>
    <b v="0"/>
    <s v="technology/wearables"/>
    <s v="0"/>
    <x v="1178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x v="78"/>
    <b v="0"/>
    <s v="technology/wearables"/>
    <s v="0"/>
    <x v="532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x v="222"/>
    <b v="0"/>
    <s v="technology/wearables"/>
    <n v="9.2987485142976993"/>
    <x v="1179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x v="38"/>
    <b v="0"/>
    <s v="technology/wearables"/>
    <n v="5.0607287449392713"/>
    <x v="1180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x v="291"/>
    <b v="0"/>
    <s v="technology/wearables"/>
    <n v="1.1772046099332525"/>
    <x v="1181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x v="205"/>
    <b v="0"/>
    <s v="technology/wearables"/>
    <n v="2.0250293629257623"/>
    <x v="1182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x v="41"/>
    <b v="0"/>
    <s v="technology/wearables"/>
    <n v="30.272452068617557"/>
    <x v="1183"/>
    <x v="2"/>
    <s v="wearables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x v="77"/>
    <b v="0"/>
    <s v="technology/wearables"/>
    <n v="15.073861923424781"/>
    <x v="1184"/>
    <x v="2"/>
    <s v="wearables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x v="78"/>
    <b v="0"/>
    <s v="technology/wearables"/>
    <s v="0"/>
    <x v="1185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x v="67"/>
    <b v="0"/>
    <s v="technology/wearables"/>
    <n v="1.4212620807276861"/>
    <x v="1186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x v="29"/>
    <b v="0"/>
    <s v="technology/wearables"/>
    <n v="500"/>
    <x v="812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x v="292"/>
    <b v="0"/>
    <s v="technology/wearables"/>
    <n v="0.97753621771686638"/>
    <x v="1187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x v="237"/>
    <b v="1"/>
    <s v="publishing/nonfiction"/>
    <n v="0.26473702788563358"/>
    <x v="1188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x v="63"/>
    <b v="1"/>
    <s v="publishing/nonfiction"/>
    <n v="0.8"/>
    <x v="834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x v="184"/>
    <b v="1"/>
    <s v="publishing/nonfiction"/>
    <n v="0.67876437179664773"/>
    <x v="1189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x v="162"/>
    <b v="1"/>
    <s v="publishing/nonfiction"/>
    <n v="0.97847358121330719"/>
    <x v="1190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x v="55"/>
    <b v="1"/>
    <s v="publishing/nonfiction"/>
    <n v="0.98162071846282373"/>
    <x v="1191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x v="293"/>
    <b v="1"/>
    <s v="publishing/nonfiction"/>
    <n v="0.48971596474045054"/>
    <x v="1192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x v="76"/>
    <b v="1"/>
    <s v="publishing/nonfiction"/>
    <n v="0.96107640557424312"/>
    <x v="1193"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x v="148"/>
    <b v="1"/>
    <s v="publishing/nonfiction"/>
    <n v="0.98750802350269096"/>
    <x v="1194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x v="294"/>
    <b v="1"/>
    <s v="publishing/nonfiction"/>
    <n v="0.73453797561333922"/>
    <x v="1195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x v="288"/>
    <b v="1"/>
    <s v="publishing/nonfiction"/>
    <n v="0.74850299401197606"/>
    <x v="1196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x v="31"/>
    <b v="1"/>
    <s v="publishing/nonfiction"/>
    <n v="0.76775431861804222"/>
    <x v="1197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x v="212"/>
    <b v="1"/>
    <s v="publishing/nonfiction"/>
    <n v="0.81512879034887509"/>
    <x v="1198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x v="45"/>
    <b v="1"/>
    <s v="publishing/nonfiction"/>
    <n v="0.54701426741918668"/>
    <x v="1199"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x v="71"/>
    <b v="1"/>
    <s v="publishing/nonfiction"/>
    <n v="0.79808459696727851"/>
    <x v="1200"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x v="72"/>
    <b v="1"/>
    <s v="publishing/nonfiction"/>
    <n v="0.89552238805970152"/>
    <x v="1201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x v="10"/>
    <b v="1"/>
    <s v="publishing/nonfiction"/>
    <n v="0.86387434554973819"/>
    <x v="1202"/>
    <x v="3"/>
    <s v="nonfiction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x v="75"/>
    <b v="1"/>
    <s v="publishing/nonfiction"/>
    <n v="0.57736720554272514"/>
    <x v="1203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x v="295"/>
    <b v="1"/>
    <s v="publishing/nonfiction"/>
    <n v="0.79375578780261935"/>
    <x v="1204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x v="20"/>
    <b v="1"/>
    <s v="publishing/nonfiction"/>
    <n v="0.91659028414298804"/>
    <x v="1205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x v="81"/>
    <b v="1"/>
    <s v="publishing/nonfiction"/>
    <n v="1"/>
    <x v="44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x v="296"/>
    <b v="1"/>
    <s v="music/rock"/>
    <n v="0.84286574352799515"/>
    <x v="1206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x v="297"/>
    <b v="1"/>
    <s v="music/rock"/>
    <n v="0.99734042553191493"/>
    <x v="1207"/>
    <x v="4"/>
    <s v="rock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x v="206"/>
    <b v="1"/>
    <s v="music/rock"/>
    <n v="0.79058133026376953"/>
    <x v="1208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x v="240"/>
    <b v="1"/>
    <s v="music/rock"/>
    <n v="0.87519691930684407"/>
    <x v="1209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x v="45"/>
    <b v="1"/>
    <s v="music/rock"/>
    <n v="0.90334236675700086"/>
    <x v="1210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x v="298"/>
    <b v="1"/>
    <s v="music/rock"/>
    <n v="0.94923443773259697"/>
    <x v="1211"/>
    <x v="4"/>
    <s v="rock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x v="9"/>
    <b v="1"/>
    <s v="music/rock"/>
    <n v="0.96463022508038587"/>
    <x v="1212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x v="16"/>
    <b v="1"/>
    <s v="music/rock"/>
    <n v="0.9338225483655771"/>
    <x v="1213"/>
    <x v="4"/>
    <s v="rock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x v="38"/>
    <b v="1"/>
    <s v="music/rock"/>
    <n v="0.80645161290322576"/>
    <x v="1214"/>
    <x v="4"/>
    <s v="rock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x v="47"/>
    <b v="1"/>
    <s v="music/rock"/>
    <n v="0.95229025807065992"/>
    <x v="1215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x v="36"/>
    <b v="1"/>
    <s v="music/rock"/>
    <n v="0.52779732582688244"/>
    <x v="1216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x v="280"/>
    <b v="1"/>
    <s v="music/rock"/>
    <n v="0.58368597694440394"/>
    <x v="1217"/>
    <x v="4"/>
    <s v="rock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x v="129"/>
    <b v="1"/>
    <s v="music/rock"/>
    <n v="0.39606080068507815"/>
    <x v="1218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x v="162"/>
    <b v="1"/>
    <s v="music/rock"/>
    <n v="0.86092715231788075"/>
    <x v="1219"/>
    <x v="4"/>
    <s v="rock"/>
  </r>
  <r>
    <n v="1378"/>
    <s v="SIX BY SEVEN"/>
    <s v="A psychedelic post rock masterpiece!"/>
    <n v="2000"/>
    <n v="4067"/>
    <x v="0"/>
    <s v="GB"/>
    <s v="GBP"/>
    <n v="1470075210"/>
    <n v="1468779210"/>
    <b v="0"/>
    <x v="182"/>
    <b v="1"/>
    <s v="music/rock"/>
    <n v="0.49176297024834031"/>
    <x v="1220"/>
    <x v="4"/>
    <s v="rock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x v="299"/>
    <b v="1"/>
    <s v="music/rock"/>
    <n v="0.89605734767025091"/>
    <x v="1221"/>
    <x v="4"/>
    <s v="rock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x v="81"/>
    <b v="1"/>
    <s v="music/rock"/>
    <n v="0.23584905660377359"/>
    <x v="1222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x v="196"/>
    <b v="1"/>
    <s v="music/rock"/>
    <n v="0.93370681605975725"/>
    <x v="1223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x v="265"/>
    <b v="1"/>
    <s v="music/rock"/>
    <n v="0.95819858665708468"/>
    <x v="1224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x v="251"/>
    <b v="1"/>
    <s v="music/rock"/>
    <n v="0.47078964262786216"/>
    <x v="1225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x v="287"/>
    <b v="1"/>
    <s v="music/rock"/>
    <n v="0.80589454294266638"/>
    <x v="1226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x v="179"/>
    <b v="1"/>
    <s v="music/rock"/>
    <n v="0.90574685054837312"/>
    <x v="1227"/>
    <x v="4"/>
    <s v="rock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x v="25"/>
    <b v="1"/>
    <s v="music/rock"/>
    <n v="0.45714285714285713"/>
    <x v="1228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x v="76"/>
    <b v="1"/>
    <s v="music/rock"/>
    <n v="0.73193046660567251"/>
    <x v="1229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x v="300"/>
    <b v="1"/>
    <s v="music/rock"/>
    <n v="0.74179904070548053"/>
    <x v="1230"/>
    <x v="4"/>
    <s v="rock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x v="69"/>
    <b v="1"/>
    <s v="music/rock"/>
    <n v="0.68775790921595603"/>
    <x v="1231"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x v="10"/>
    <b v="1"/>
    <s v="music/rock"/>
    <n v="0.91653027823240585"/>
    <x v="1232"/>
    <x v="4"/>
    <s v="rock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x v="62"/>
    <b v="1"/>
    <s v="music/rock"/>
    <n v="0.90744101633393826"/>
    <x v="1233"/>
    <x v="4"/>
    <s v="rock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x v="201"/>
    <b v="1"/>
    <s v="music/rock"/>
    <n v="0.87997184090109115"/>
    <x v="1234"/>
    <x v="4"/>
    <s v="rock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x v="47"/>
    <b v="1"/>
    <s v="music/rock"/>
    <n v="0.97703957010258913"/>
    <x v="1235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x v="57"/>
    <b v="1"/>
    <s v="music/rock"/>
    <n v="0.81877729257641918"/>
    <x v="1236"/>
    <x v="4"/>
    <s v="rock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x v="141"/>
    <b v="1"/>
    <s v="music/rock"/>
    <n v="0.89376915219611852"/>
    <x v="1237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x v="196"/>
    <b v="1"/>
    <s v="music/rock"/>
    <n v="0.93196644920782856"/>
    <x v="1238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x v="150"/>
    <b v="1"/>
    <s v="music/rock"/>
    <n v="0.87834870443566093"/>
    <x v="1239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x v="71"/>
    <b v="1"/>
    <s v="music/rock"/>
    <n v="0.91172813924575213"/>
    <x v="1240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x v="192"/>
    <b v="1"/>
    <s v="music/rock"/>
    <n v="0.79274200651810089"/>
    <x v="1241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x v="69"/>
    <b v="1"/>
    <s v="music/rock"/>
    <n v="0.59726962457337884"/>
    <x v="1242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x v="301"/>
    <b v="1"/>
    <s v="music/rock"/>
    <n v="0.20140175622331427"/>
    <x v="1243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x v="116"/>
    <b v="1"/>
    <s v="music/rock"/>
    <n v="0.91608647856357639"/>
    <x v="1244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x v="36"/>
    <b v="1"/>
    <s v="music/rock"/>
    <n v="0.97489641725566656"/>
    <x v="1245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x v="81"/>
    <b v="0"/>
    <s v="publishing/translations"/>
    <n v="60.165975103734439"/>
    <x v="1246"/>
    <x v="3"/>
    <s v="translations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x v="57"/>
    <b v="0"/>
    <s v="publishing/translations"/>
    <n v="238.0952380952381"/>
    <x v="1247"/>
    <x v="3"/>
    <s v="translations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x v="83"/>
    <b v="0"/>
    <s v="publishing/translations"/>
    <n v="800"/>
    <x v="972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x v="84"/>
    <b v="0"/>
    <s v="publishing/translations"/>
    <n v="200"/>
    <x v="1248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x v="79"/>
    <b v="0"/>
    <s v="publishing/translations"/>
    <n v="13.888888888888889"/>
    <x v="433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x v="78"/>
    <b v="0"/>
    <s v="publishing/translations"/>
    <s v="0"/>
    <x v="124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x v="29"/>
    <b v="0"/>
    <s v="publishing/translations"/>
    <n v="6000"/>
    <x v="1249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x v="83"/>
    <b v="0"/>
    <s v="publishing/translations"/>
    <n v="428.57142857142856"/>
    <x v="1250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x v="62"/>
    <b v="0"/>
    <s v="publishing/translations"/>
    <n v="21.875"/>
    <x v="1251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x v="29"/>
    <b v="0"/>
    <s v="publishing/translations"/>
    <n v="20"/>
    <x v="1252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x v="29"/>
    <b v="0"/>
    <s v="publishing/translations"/>
    <n v="500"/>
    <x v="469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x v="82"/>
    <b v="0"/>
    <s v="publishing/translations"/>
    <n v="5.5"/>
    <x v="382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x v="78"/>
    <b v="0"/>
    <s v="publishing/translations"/>
    <s v="0"/>
    <x v="201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x v="84"/>
    <b v="0"/>
    <s v="publishing/translations"/>
    <n v="81.818181818181813"/>
    <x v="892"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x v="29"/>
    <b v="0"/>
    <s v="publishing/translations"/>
    <n v="500"/>
    <x v="1253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x v="73"/>
    <b v="0"/>
    <s v="publishing/translations"/>
    <n v="14.157303370786517"/>
    <x v="1254"/>
    <x v="3"/>
    <s v="translations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x v="83"/>
    <b v="0"/>
    <s v="publishing/translations"/>
    <n v="36.666666666666664"/>
    <x v="429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x v="84"/>
    <b v="0"/>
    <s v="publishing/translations"/>
    <n v="1000"/>
    <x v="1255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x v="84"/>
    <b v="0"/>
    <s v="publishing/translations"/>
    <n v="961.53846153846155"/>
    <x v="1256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x v="29"/>
    <b v="0"/>
    <s v="publishing/translations"/>
    <n v="300"/>
    <x v="812"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x v="25"/>
    <b v="0"/>
    <s v="publishing/translations"/>
    <n v="4.9115913555992146"/>
    <x v="1257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x v="78"/>
    <b v="0"/>
    <s v="publishing/translations"/>
    <s v="0"/>
    <x v="1258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x v="78"/>
    <b v="0"/>
    <s v="publishing/translations"/>
    <s v="0"/>
    <x v="180"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x v="80"/>
    <b v="0"/>
    <s v="publishing/translations"/>
    <n v="11.933174224343675"/>
    <x v="1259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x v="83"/>
    <b v="0"/>
    <s v="publishing/translations"/>
    <n v="22.222222222222221"/>
    <x v="1260"/>
    <x v="3"/>
    <s v="translations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x v="78"/>
    <b v="0"/>
    <s v="publishing/translations"/>
    <s v="0"/>
    <x v="193"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x v="81"/>
    <b v="0"/>
    <s v="publishing/translations"/>
    <n v="12.406947890818859"/>
    <x v="1261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x v="5"/>
    <b v="0"/>
    <s v="publishing/translations"/>
    <n v="3.1301786043085986"/>
    <x v="1262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x v="78"/>
    <b v="0"/>
    <s v="publishing/translations"/>
    <s v="0"/>
    <x v="954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x v="73"/>
    <b v="0"/>
    <s v="publishing/translations"/>
    <n v="14.906832298136646"/>
    <x v="1263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x v="202"/>
    <b v="0"/>
    <s v="publishing/translations"/>
    <n v="10.012210012210012"/>
    <x v="1264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x v="84"/>
    <b v="0"/>
    <s v="publishing/translations"/>
    <n v="1000"/>
    <x v="1265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x v="84"/>
    <b v="0"/>
    <s v="publishing/translations"/>
    <n v="129.87012987012986"/>
    <x v="1266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x v="19"/>
    <b v="0"/>
    <s v="publishing/translations"/>
    <n v="3.7174721189591078"/>
    <x v="1267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x v="22"/>
    <b v="0"/>
    <s v="publishing/translations"/>
    <n v="33.333333333333336"/>
    <x v="44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x v="79"/>
    <b v="0"/>
    <s v="publishing/translations"/>
    <n v="15.138888888888889"/>
    <x v="1260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x v="29"/>
    <b v="0"/>
    <s v="publishing/translations"/>
    <n v="13000"/>
    <x v="1268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x v="83"/>
    <b v="0"/>
    <s v="publishing/translations"/>
    <n v="89.10891089108911"/>
    <x v="1269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x v="78"/>
    <b v="0"/>
    <s v="publishing/translations"/>
    <s v="0"/>
    <x v="174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x v="78"/>
    <b v="0"/>
    <s v="publishing/translations"/>
    <s v="0"/>
    <x v="1258"/>
    <x v="3"/>
    <s v="translations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x v="78"/>
    <b v="0"/>
    <s v="publishing/translations"/>
    <s v="0"/>
    <x v="1270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x v="78"/>
    <b v="0"/>
    <s v="publishing/translations"/>
    <s v="0"/>
    <x v="1271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x v="78"/>
    <b v="0"/>
    <s v="publishing/translations"/>
    <s v="0"/>
    <x v="1272"/>
    <x v="3"/>
    <s v="translations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x v="83"/>
    <b v="0"/>
    <s v="publishing/translations"/>
    <n v="6666.666666666667"/>
    <x v="1273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x v="78"/>
    <b v="0"/>
    <s v="publishing/translations"/>
    <s v="0"/>
    <x v="140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x v="78"/>
    <b v="0"/>
    <s v="publishing/translations"/>
    <s v="0"/>
    <x v="1274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x v="29"/>
    <b v="0"/>
    <s v="publishing/translations"/>
    <n v="100000"/>
    <x v="1275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x v="84"/>
    <b v="0"/>
    <s v="publishing/translations"/>
    <n v="9475"/>
    <x v="207"/>
    <x v="3"/>
    <s v="translations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x v="78"/>
    <b v="0"/>
    <s v="publishing/translations"/>
    <s v="0"/>
    <x v="478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x v="78"/>
    <b v="0"/>
    <s v="publishing/translations"/>
    <s v="0"/>
    <x v="202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x v="29"/>
    <b v="0"/>
    <s v="publishing/translations"/>
    <n v="116.66666666666667"/>
    <x v="972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x v="63"/>
    <b v="0"/>
    <s v="publishing/translations"/>
    <n v="9.5238095238095237"/>
    <x v="1276"/>
    <x v="3"/>
    <s v="translations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x v="83"/>
    <b v="0"/>
    <s v="publishing/translations"/>
    <n v="34.482758620689658"/>
    <x v="1277"/>
    <x v="3"/>
    <s v="translations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x v="78"/>
    <b v="0"/>
    <s v="publishing/translations"/>
    <s v="0"/>
    <x v="172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x v="78"/>
    <b v="0"/>
    <s v="publishing/translations"/>
    <s v="0"/>
    <x v="134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x v="78"/>
    <b v="0"/>
    <s v="publishing/translations"/>
    <s v="0"/>
    <x v="1278"/>
    <x v="3"/>
    <s v="translations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x v="78"/>
    <b v="0"/>
    <s v="publishing/translations"/>
    <s v="0"/>
    <x v="1279"/>
    <x v="3"/>
    <s v="translations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x v="158"/>
    <b v="1"/>
    <s v="publishing/radio &amp; podcasts"/>
    <n v="0.98770699869425127"/>
    <x v="1280"/>
    <x v="3"/>
    <s v="radio &amp; podcasts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x v="3"/>
    <b v="1"/>
    <s v="publishing/radio &amp; podcasts"/>
    <n v="0.92151035547261961"/>
    <x v="1281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x v="20"/>
    <b v="1"/>
    <s v="publishing/radio &amp; podcasts"/>
    <n v="0.67720090293453727"/>
    <x v="1282"/>
    <x v="3"/>
    <s v="radio &amp; podcasts"/>
  </r>
  <r>
    <n v="1464"/>
    <s v="Science Studio"/>
    <s v="The Best Science Media on the Web"/>
    <n v="5000"/>
    <n v="8160"/>
    <x v="0"/>
    <s v="US"/>
    <s v="USD"/>
    <n v="1361029958"/>
    <n v="1358437958"/>
    <b v="1"/>
    <x v="302"/>
    <b v="1"/>
    <s v="publishing/radio &amp; podcasts"/>
    <n v="0.61274509803921573"/>
    <x v="1283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x v="303"/>
    <b v="1"/>
    <s v="publishing/radio &amp; podcasts"/>
    <n v="0.21909908646635898"/>
    <x v="1284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x v="290"/>
    <b v="1"/>
    <s v="publishing/radio &amp; podcasts"/>
    <n v="0.92697896974398586"/>
    <x v="1285"/>
    <x v="3"/>
    <s v="radio &amp; podcasts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x v="304"/>
    <b v="1"/>
    <s v="publishing/radio &amp; podcasts"/>
    <n v="0.86896072297532156"/>
    <x v="1286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x v="305"/>
    <b v="1"/>
    <s v="publishing/radio &amp; podcasts"/>
    <n v="0.9768637532133676"/>
    <x v="1287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x v="306"/>
    <b v="1"/>
    <s v="publishing/radio &amp; podcasts"/>
    <n v="0.92229771978823627"/>
    <x v="1288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x v="75"/>
    <b v="1"/>
    <s v="publishing/radio &amp; podcasts"/>
    <n v="0.79914757591901975"/>
    <x v="1289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x v="307"/>
    <b v="1"/>
    <s v="publishing/radio &amp; podcasts"/>
    <n v="0.96301423455415447"/>
    <x v="1290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x v="226"/>
    <b v="1"/>
    <s v="publishing/radio &amp; podcasts"/>
    <n v="0.72095974160802856"/>
    <x v="1291"/>
    <x v="3"/>
    <s v="radio &amp; podcasts"/>
  </r>
  <r>
    <n v="1473"/>
    <s v="ONE LOVES ONLY FORM"/>
    <s v="Public Radio Project"/>
    <n v="1500"/>
    <n v="1807.74"/>
    <x v="0"/>
    <s v="US"/>
    <s v="USD"/>
    <n v="1330644639"/>
    <n v="1328052639"/>
    <b v="1"/>
    <x v="5"/>
    <b v="1"/>
    <s v="publishing/radio &amp; podcasts"/>
    <n v="0.82976534236118027"/>
    <x v="1292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x v="88"/>
    <b v="1"/>
    <s v="publishing/radio &amp; podcasts"/>
    <n v="0.89073634204275531"/>
    <x v="1293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x v="308"/>
    <b v="1"/>
    <s v="publishing/radio &amp; podcasts"/>
    <n v="0.53002690769934757"/>
    <x v="1294"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x v="309"/>
    <b v="1"/>
    <s v="publishing/radio &amp; podcasts"/>
    <n v="0.15115908788590915"/>
    <x v="1295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x v="232"/>
    <b v="1"/>
    <s v="publishing/radio &amp; podcasts"/>
    <n v="0.89839187853741798"/>
    <x v="1296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x v="310"/>
    <b v="1"/>
    <s v="publishing/radio &amp; podcasts"/>
    <n v="8.4629990319513931E-2"/>
    <x v="1297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x v="26"/>
    <b v="1"/>
    <s v="publishing/radio &amp; podcasts"/>
    <n v="0.7279344858962693"/>
    <x v="1298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x v="311"/>
    <b v="1"/>
    <s v="publishing/radio &amp; podcasts"/>
    <n v="0.85440582909832852"/>
    <x v="1299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x v="79"/>
    <b v="0"/>
    <s v="publishing/fiction"/>
    <n v="47.61904761904762"/>
    <x v="1300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x v="29"/>
    <b v="0"/>
    <s v="publishing/fiction"/>
    <n v="1000"/>
    <x v="159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x v="84"/>
    <b v="0"/>
    <s v="publishing/fiction"/>
    <n v="140"/>
    <x v="797"/>
    <x v="3"/>
    <s v="fiction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x v="78"/>
    <b v="0"/>
    <s v="publishing/fiction"/>
    <s v="0"/>
    <x v="454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x v="83"/>
    <b v="0"/>
    <s v="publishing/fiction"/>
    <n v="44.666666666666664"/>
    <x v="1046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x v="83"/>
    <b v="0"/>
    <s v="publishing/fiction"/>
    <n v="416.66666666666669"/>
    <x v="1301"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x v="78"/>
    <b v="0"/>
    <s v="publishing/fiction"/>
    <s v="0"/>
    <x v="193"/>
    <x v="3"/>
    <s v="fiction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x v="79"/>
    <b v="0"/>
    <s v="publishing/fiction"/>
    <n v="41.666666666666664"/>
    <x v="1302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x v="78"/>
    <b v="0"/>
    <s v="publishing/fiction"/>
    <s v="0"/>
    <x v="134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x v="10"/>
    <b v="0"/>
    <s v="publishing/fiction"/>
    <n v="3.2402234636871508"/>
    <x v="1303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x v="29"/>
    <b v="0"/>
    <s v="publishing/fiction"/>
    <n v="12"/>
    <x v="1304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x v="84"/>
    <b v="0"/>
    <s v="publishing/fiction"/>
    <n v="133.33333333333334"/>
    <x v="1305"/>
    <x v="3"/>
    <s v="fiction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x v="78"/>
    <b v="0"/>
    <s v="publishing/fiction"/>
    <s v="0"/>
    <x v="1306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x v="202"/>
    <b v="0"/>
    <s v="publishing/fiction"/>
    <n v="11.235955056179776"/>
    <x v="1307"/>
    <x v="3"/>
    <s v="fiction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x v="78"/>
    <b v="0"/>
    <s v="publishing/fiction"/>
    <s v="0"/>
    <x v="454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x v="78"/>
    <b v="0"/>
    <s v="publishing/fiction"/>
    <s v="0"/>
    <x v="174"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x v="29"/>
    <b v="0"/>
    <s v="publishing/fiction"/>
    <n v="15000"/>
    <x v="505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x v="83"/>
    <b v="0"/>
    <s v="publishing/fiction"/>
    <n v="52.631578947368418"/>
    <x v="1308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x v="29"/>
    <b v="0"/>
    <s v="publishing/fiction"/>
    <n v="400"/>
    <x v="506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x v="41"/>
    <b v="0"/>
    <s v="publishing/fiction"/>
    <n v="3.9942938659058487"/>
    <x v="1309"/>
    <x v="3"/>
    <s v="fiction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x v="312"/>
    <b v="1"/>
    <s v="photography/photobooks"/>
    <n v="0.60121167275586185"/>
    <x v="1310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x v="313"/>
    <b v="1"/>
    <s v="photography/photobooks"/>
    <n v="0.98575141141679357"/>
    <x v="1311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x v="26"/>
    <b v="1"/>
    <s v="photography/photobooks"/>
    <n v="0.92685736035967015"/>
    <x v="1312"/>
    <x v="8"/>
    <s v="photobooks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x v="314"/>
    <b v="1"/>
    <s v="photography/photobooks"/>
    <n v="0.3597918742389018"/>
    <x v="1313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x v="315"/>
    <b v="1"/>
    <s v="photography/photobooks"/>
    <n v="0.96542569239123877"/>
    <x v="1314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x v="68"/>
    <b v="1"/>
    <s v="photography/photobooks"/>
    <n v="0.89766606822262118"/>
    <x v="1315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x v="51"/>
    <b v="1"/>
    <s v="photography/photobooks"/>
    <n v="0.46511627906976744"/>
    <x v="1316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x v="263"/>
    <b v="1"/>
    <s v="photography/photobooks"/>
    <n v="0.90283539114733302"/>
    <x v="1317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x v="193"/>
    <b v="1"/>
    <s v="photography/photobooks"/>
    <n v="0.80879151757943024"/>
    <x v="1318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x v="316"/>
    <b v="1"/>
    <s v="photography/photobooks"/>
    <n v="0.98975602513980299"/>
    <x v="1319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x v="190"/>
    <b v="1"/>
    <s v="photography/photobooks"/>
    <n v="0.8945115328094051"/>
    <x v="1320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x v="317"/>
    <b v="1"/>
    <s v="photography/photobooks"/>
    <n v="0.17896405379148131"/>
    <x v="1321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x v="224"/>
    <b v="1"/>
    <s v="photography/photobooks"/>
    <n v="0.6665833437486981"/>
    <x v="1322"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x v="282"/>
    <b v="1"/>
    <s v="photography/photobooks"/>
    <n v="0.93917878207295535"/>
    <x v="1323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x v="160"/>
    <b v="1"/>
    <s v="photography/photobooks"/>
    <n v="0.63617683171214268"/>
    <x v="1324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x v="318"/>
    <b v="1"/>
    <s v="photography/photobooks"/>
    <n v="0.92031182330012995"/>
    <x v="1325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x v="319"/>
    <b v="1"/>
    <s v="photography/photobooks"/>
    <n v="0.61736016792196569"/>
    <x v="1326"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x v="163"/>
    <b v="1"/>
    <s v="photography/photobooks"/>
    <n v="0.48693393929556888"/>
    <x v="1327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x v="108"/>
    <b v="1"/>
    <s v="photography/photobooks"/>
    <n v="0.96745585982639537"/>
    <x v="1328"/>
    <x v="8"/>
    <s v="photobooks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x v="157"/>
    <b v="1"/>
    <s v="photography/photobooks"/>
    <n v="0.96644295302013428"/>
    <x v="1329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x v="97"/>
    <b v="1"/>
    <s v="photography/photobooks"/>
    <n v="0.93621270752715013"/>
    <x v="1330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x v="320"/>
    <b v="1"/>
    <s v="photography/photobooks"/>
    <n v="0.71960178725924362"/>
    <x v="1331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x v="198"/>
    <b v="1"/>
    <s v="photography/photobooks"/>
    <n v="0.80100450294423275"/>
    <x v="1332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x v="33"/>
    <b v="1"/>
    <s v="photography/photobooks"/>
    <n v="0.48309178743961351"/>
    <x v="1333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x v="205"/>
    <b v="1"/>
    <s v="photography/photobooks"/>
    <n v="0.57469358885094446"/>
    <x v="1334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x v="321"/>
    <b v="1"/>
    <s v="photography/photobooks"/>
    <n v="0.83107497741644087"/>
    <x v="1335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x v="16"/>
    <b v="1"/>
    <s v="photography/photobooks"/>
    <n v="0.90543389685814435"/>
    <x v="1336"/>
    <x v="8"/>
    <s v="photobooks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x v="322"/>
    <b v="1"/>
    <s v="photography/photobooks"/>
    <n v="0.35515567657156388"/>
    <x v="1337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x v="261"/>
    <b v="1"/>
    <s v="photography/photobooks"/>
    <n v="0.99325631240524859"/>
    <x v="1338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x v="323"/>
    <b v="1"/>
    <s v="photography/photobooks"/>
    <n v="0.74169827714085912"/>
    <x v="1339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x v="196"/>
    <b v="1"/>
    <s v="photography/photobooks"/>
    <n v="0.56831922611850061"/>
    <x v="1340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x v="324"/>
    <b v="1"/>
    <s v="photography/photobooks"/>
    <n v="0.20660303293252344"/>
    <x v="1341"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x v="325"/>
    <b v="1"/>
    <s v="photography/photobooks"/>
    <n v="0.68898994074686515"/>
    <x v="1342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x v="232"/>
    <b v="1"/>
    <s v="photography/photobooks"/>
    <n v="0.23938716884774977"/>
    <x v="1343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x v="238"/>
    <b v="1"/>
    <s v="photography/photobooks"/>
    <n v="0.75514442137058713"/>
    <x v="1344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x v="326"/>
    <b v="1"/>
    <s v="photography/photobooks"/>
    <n v="0.39950714135661308"/>
    <x v="1345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x v="291"/>
    <b v="1"/>
    <s v="photography/photobooks"/>
    <n v="0.5558643690939411"/>
    <x v="1346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x v="67"/>
    <b v="1"/>
    <s v="photography/photobooks"/>
    <n v="0.97438752783964366"/>
    <x v="1347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x v="4"/>
    <b v="1"/>
    <s v="photography/photobooks"/>
    <n v="0.73536927671284047"/>
    <x v="1348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x v="15"/>
    <b v="1"/>
    <s v="photography/photobooks"/>
    <n v="0.84841628959276016"/>
    <x v="1349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x v="84"/>
    <b v="0"/>
    <s v="photography/nature"/>
    <n v="3000"/>
    <x v="177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x v="29"/>
    <b v="0"/>
    <s v="photography/nature"/>
    <n v="25"/>
    <x v="542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x v="29"/>
    <b v="0"/>
    <s v="photography/nature"/>
    <n v="225"/>
    <x v="219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x v="78"/>
    <b v="0"/>
    <s v="photography/nature"/>
    <s v="0"/>
    <x v="180"/>
    <x v="8"/>
    <s v="nature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x v="29"/>
    <b v="0"/>
    <s v="photography/nature"/>
    <n v="3000"/>
    <x v="159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x v="202"/>
    <b v="0"/>
    <s v="photography/nature"/>
    <n v="3.4602076124567476"/>
    <x v="1350"/>
    <x v="8"/>
    <s v="nature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x v="78"/>
    <b v="0"/>
    <s v="photography/nature"/>
    <s v="0"/>
    <x v="1351"/>
    <x v="8"/>
    <s v="nature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x v="29"/>
    <b v="0"/>
    <s v="photography/nature"/>
    <n v="11.666666666666666"/>
    <x v="45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x v="79"/>
    <b v="0"/>
    <s v="photography/nature"/>
    <n v="2.9411764705882355"/>
    <x v="1352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x v="63"/>
    <b v="0"/>
    <s v="photography/nature"/>
    <n v="7.4257425742574261"/>
    <x v="1353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x v="78"/>
    <b v="0"/>
    <s v="photography/nature"/>
    <s v="0"/>
    <x v="695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x v="38"/>
    <b v="0"/>
    <s v="photography/nature"/>
    <n v="2.0330969267139478"/>
    <x v="1354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x v="78"/>
    <b v="0"/>
    <s v="photography/nature"/>
    <s v="0"/>
    <x v="172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x v="78"/>
    <b v="0"/>
    <s v="photography/nature"/>
    <s v="0"/>
    <x v="129"/>
    <x v="8"/>
    <s v="nature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x v="78"/>
    <b v="0"/>
    <s v="photography/nature"/>
    <s v="0"/>
    <x v="521"/>
    <x v="8"/>
    <s v="nature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x v="8"/>
    <b v="0"/>
    <s v="photography/nature"/>
    <n v="2.2156573116691285"/>
    <x v="1355"/>
    <x v="8"/>
    <s v="nature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x v="29"/>
    <b v="0"/>
    <s v="photography/nature"/>
    <n v="25"/>
    <x v="522"/>
    <x v="8"/>
    <s v="nature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x v="83"/>
    <b v="0"/>
    <s v="photography/nature"/>
    <n v="21.428571428571427"/>
    <x v="514"/>
    <x v="8"/>
    <s v="nature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x v="29"/>
    <b v="0"/>
    <s v="photography/nature"/>
    <n v="300"/>
    <x v="522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x v="80"/>
    <b v="0"/>
    <s v="photography/nature"/>
    <n v="26.595744680851062"/>
    <x v="1356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x v="29"/>
    <b v="0"/>
    <s v="publishing/art books"/>
    <n v="149.25373134328359"/>
    <x v="1357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x v="78"/>
    <b v="0"/>
    <s v="publishing/art books"/>
    <s v="0"/>
    <x v="124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x v="84"/>
    <b v="0"/>
    <s v="publishing/art books"/>
    <n v="70.588235294117652"/>
    <x v="1358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x v="29"/>
    <b v="0"/>
    <s v="publishing/art books"/>
    <n v="1000"/>
    <x v="506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x v="29"/>
    <b v="0"/>
    <s v="publishing/art books"/>
    <n v="40"/>
    <x v="797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x v="211"/>
    <b v="0"/>
    <s v="publishing/art books"/>
    <n v="4.7058823529411766"/>
    <x v="1359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x v="62"/>
    <b v="0"/>
    <s v="publishing/art books"/>
    <n v="24.285714285714285"/>
    <x v="1360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x v="19"/>
    <b v="0"/>
    <s v="publishing/art books"/>
    <n v="7.3313782991202343"/>
    <x v="1361"/>
    <x v="3"/>
    <s v="art books"/>
  </r>
  <r>
    <n v="1569"/>
    <s v="to be removed (Canceled)"/>
    <s v="to be removed"/>
    <n v="30000"/>
    <n v="0"/>
    <x v="1"/>
    <s v="US"/>
    <s v="USD"/>
    <n v="1369498714"/>
    <n v="1366906714"/>
    <b v="0"/>
    <x v="78"/>
    <b v="0"/>
    <s v="publishing/art books"/>
    <s v="0"/>
    <x v="466"/>
    <x v="3"/>
    <s v="art books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x v="47"/>
    <b v="0"/>
    <s v="publishing/art books"/>
    <n v="2.4154589371980677"/>
    <x v="1362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x v="80"/>
    <b v="0"/>
    <s v="publishing/art books"/>
    <n v="151.25"/>
    <x v="1363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x v="83"/>
    <b v="0"/>
    <s v="publishing/art books"/>
    <n v="20"/>
    <x v="1364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x v="83"/>
    <b v="0"/>
    <s v="publishing/art books"/>
    <n v="40.358744394618832"/>
    <x v="1365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x v="79"/>
    <b v="0"/>
    <s v="publishing/art books"/>
    <n v="19.762845849802371"/>
    <x v="1366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x v="2"/>
    <b v="0"/>
    <s v="publishing/art books"/>
    <n v="4.3649061545176782"/>
    <x v="1367"/>
    <x v="3"/>
    <s v="art books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x v="73"/>
    <b v="0"/>
    <s v="publishing/art books"/>
    <n v="7.6923076923076925"/>
    <x v="1368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x v="84"/>
    <b v="0"/>
    <s v="publishing/art books"/>
    <n v="181.81818181818181"/>
    <x v="1369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x v="80"/>
    <b v="0"/>
    <s v="publishing/art books"/>
    <n v="9.2536585365853661"/>
    <x v="1370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x v="84"/>
    <b v="0"/>
    <s v="publishing/art books"/>
    <n v="119.03571428571429"/>
    <x v="1371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x v="78"/>
    <b v="0"/>
    <s v="publishing/art books"/>
    <s v="0"/>
    <x v="1372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x v="29"/>
    <b v="0"/>
    <s v="photography/places"/>
    <n v="200"/>
    <x v="1373"/>
    <x v="8"/>
    <s v="places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x v="83"/>
    <b v="0"/>
    <s v="photography/places"/>
    <n v="10.75268817204301"/>
    <x v="1374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x v="29"/>
    <b v="0"/>
    <s v="photography/places"/>
    <n v="1333.3333333333333"/>
    <x v="1375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x v="78"/>
    <b v="0"/>
    <s v="photography/places"/>
    <s v="0"/>
    <x v="131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x v="8"/>
    <b v="0"/>
    <s v="photography/places"/>
    <n v="1.2658227848101267"/>
    <x v="1376"/>
    <x v="8"/>
    <s v="places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x v="78"/>
    <b v="0"/>
    <s v="photography/places"/>
    <s v="0"/>
    <x v="174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x v="29"/>
    <b v="0"/>
    <s v="photography/places"/>
    <n v="7500"/>
    <x v="707"/>
    <x v="8"/>
    <s v="places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x v="78"/>
    <b v="0"/>
    <s v="photography/places"/>
    <s v="0"/>
    <x v="1377"/>
    <x v="8"/>
    <s v="places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x v="78"/>
    <b v="0"/>
    <s v="photography/places"/>
    <s v="0"/>
    <x v="131"/>
    <x v="8"/>
    <s v="places"/>
  </r>
  <r>
    <n v="1590"/>
    <s v="An Italian Adventure"/>
    <s v="Discover Italy through photography."/>
    <n v="60000"/>
    <n v="1020"/>
    <x v="2"/>
    <s v="IT"/>
    <s v="EUR"/>
    <n v="1443040464"/>
    <n v="1440448464"/>
    <b v="0"/>
    <x v="84"/>
    <b v="0"/>
    <s v="photography/places"/>
    <n v="58.823529411764703"/>
    <x v="690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x v="297"/>
    <b v="0"/>
    <s v="photography/places"/>
    <n v="3.4213098729227762"/>
    <x v="1378"/>
    <x v="8"/>
    <s v="places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x v="78"/>
    <b v="0"/>
    <s v="photography/places"/>
    <s v="0"/>
    <x v="1379"/>
    <x v="8"/>
    <s v="places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x v="83"/>
    <b v="0"/>
    <s v="photography/places"/>
    <n v="7333.333333333333"/>
    <x v="175"/>
    <x v="8"/>
    <s v="places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x v="73"/>
    <b v="0"/>
    <s v="photography/places"/>
    <n v="4.8780487804878048"/>
    <x v="1380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x v="63"/>
    <b v="0"/>
    <s v="photography/places"/>
    <n v="357.14285714285717"/>
    <x v="1381"/>
    <x v="8"/>
    <s v="places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x v="83"/>
    <b v="0"/>
    <s v="photography/places"/>
    <n v="43.333333333333336"/>
    <x v="1382"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x v="78"/>
    <b v="0"/>
    <s v="photography/places"/>
    <s v="0"/>
    <x v="828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x v="29"/>
    <b v="0"/>
    <s v="photography/places"/>
    <n v="800"/>
    <x v="1383"/>
    <x v="8"/>
    <s v="places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x v="78"/>
    <b v="0"/>
    <s v="photography/places"/>
    <s v="0"/>
    <x v="844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x v="82"/>
    <b v="0"/>
    <s v="photography/places"/>
    <n v="13.623978201634877"/>
    <x v="1384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x v="66"/>
    <b v="1"/>
    <s v="music/rock"/>
    <n v="0.92379435598600268"/>
    <x v="1385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x v="58"/>
    <b v="1"/>
    <s v="music/rock"/>
    <n v="0.99833610648918469"/>
    <x v="1386"/>
    <x v="4"/>
    <s v="rock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x v="209"/>
    <b v="1"/>
    <s v="music/rock"/>
    <n v="0.99967010886407481"/>
    <x v="1387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x v="16"/>
    <b v="1"/>
    <s v="music/rock"/>
    <n v="0.81895291020766303"/>
    <x v="1388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x v="34"/>
    <b v="1"/>
    <s v="music/rock"/>
    <n v="0.99311440677966101"/>
    <x v="1389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x v="297"/>
    <b v="1"/>
    <s v="music/rock"/>
    <n v="0.99005857434040445"/>
    <x v="1390"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x v="242"/>
    <b v="1"/>
    <s v="music/rock"/>
    <n v="0.68913238233064567"/>
    <x v="1391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x v="23"/>
    <b v="1"/>
    <s v="music/rock"/>
    <n v="0.98765432098765427"/>
    <x v="1392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x v="80"/>
    <b v="1"/>
    <s v="music/rock"/>
    <n v="0.84507042253521125"/>
    <x v="1393"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x v="300"/>
    <b v="1"/>
    <s v="music/rock"/>
    <n v="0.36784991723376864"/>
    <x v="1394"/>
    <x v="4"/>
    <s v="rock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x v="74"/>
    <b v="1"/>
    <s v="music/rock"/>
    <n v="0.79920079920079923"/>
    <x v="1395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x v="202"/>
    <b v="1"/>
    <s v="music/rock"/>
    <n v="0.90909090909090906"/>
    <x v="1396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x v="55"/>
    <b v="1"/>
    <s v="music/rock"/>
    <n v="0.98522167487684731"/>
    <x v="1397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x v="99"/>
    <b v="1"/>
    <s v="music/rock"/>
    <n v="0.97370983446932813"/>
    <x v="1398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x v="327"/>
    <b v="1"/>
    <s v="music/rock"/>
    <n v="0.87623220153340631"/>
    <x v="1399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x v="328"/>
    <b v="1"/>
    <s v="music/rock"/>
    <n v="0.95969289827255277"/>
    <x v="1400"/>
    <x v="4"/>
    <s v="rock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x v="150"/>
    <b v="1"/>
    <s v="music/rock"/>
    <n v="0.68560235063663078"/>
    <x v="1401"/>
    <x v="4"/>
    <s v="rock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x v="74"/>
    <b v="1"/>
    <s v="music/rock"/>
    <n v="0.95177664974619292"/>
    <x v="1402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x v="23"/>
    <b v="1"/>
    <s v="music/rock"/>
    <n v="0.75"/>
    <x v="1403"/>
    <x v="4"/>
    <s v="rock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x v="57"/>
    <b v="1"/>
    <s v="music/rock"/>
    <n v="0.88495575221238942"/>
    <x v="1404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x v="77"/>
    <b v="1"/>
    <s v="music/rock"/>
    <n v="0.82508250825082508"/>
    <x v="1405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x v="71"/>
    <b v="1"/>
    <s v="music/rock"/>
    <n v="0.98304601795127511"/>
    <x v="1406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x v="59"/>
    <b v="1"/>
    <s v="music/rock"/>
    <n v="0.98944591029023743"/>
    <x v="1407"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x v="20"/>
    <b v="1"/>
    <s v="music/rock"/>
    <n v="0.84745762711864403"/>
    <x v="1408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x v="201"/>
    <b v="1"/>
    <s v="music/rock"/>
    <n v="0.64377682403433478"/>
    <x v="1409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x v="52"/>
    <b v="1"/>
    <s v="music/rock"/>
    <n v="0.98826436071649171"/>
    <x v="1410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x v="44"/>
    <b v="1"/>
    <s v="music/rock"/>
    <n v="0.85470085470085466"/>
    <x v="1002"/>
    <x v="4"/>
    <s v="rock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x v="106"/>
    <b v="1"/>
    <s v="music/rock"/>
    <n v="0.99083477830071831"/>
    <x v="1411"/>
    <x v="4"/>
    <s v="rock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x v="141"/>
    <b v="1"/>
    <s v="music/rock"/>
    <n v="0.96463022508038587"/>
    <x v="1412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x v="149"/>
    <b v="1"/>
    <s v="music/rock"/>
    <n v="0.3770028275212064"/>
    <x v="1413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x v="182"/>
    <b v="1"/>
    <s v="music/rock"/>
    <n v="0.64139567699313704"/>
    <x v="1414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x v="5"/>
    <b v="1"/>
    <s v="music/rock"/>
    <n v="0.98400984009840098"/>
    <x v="1415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x v="6"/>
    <b v="1"/>
    <s v="music/rock"/>
    <n v="1"/>
    <x v="84"/>
    <x v="4"/>
    <s v="rock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x v="58"/>
    <b v="1"/>
    <s v="music/rock"/>
    <n v="0.99502487562189057"/>
    <x v="1416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x v="77"/>
    <b v="1"/>
    <s v="music/rock"/>
    <n v="0.79808459696727851"/>
    <x v="1417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x v="45"/>
    <b v="1"/>
    <s v="music/rock"/>
    <n v="0.96566523605150212"/>
    <x v="1418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x v="41"/>
    <b v="1"/>
    <s v="music/rock"/>
    <n v="0.96339113680154143"/>
    <x v="1419"/>
    <x v="4"/>
    <s v="rock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x v="74"/>
    <b v="1"/>
    <s v="music/rock"/>
    <n v="0.95238095238095233"/>
    <x v="1420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x v="10"/>
    <b v="1"/>
    <s v="music/rock"/>
    <n v="1"/>
    <x v="1421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x v="57"/>
    <b v="1"/>
    <s v="music/rock"/>
    <n v="0.58872012245378547"/>
    <x v="1422"/>
    <x v="4"/>
    <s v="rock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x v="55"/>
    <b v="1"/>
    <s v="music/pop"/>
    <n v="0.98619329388560162"/>
    <x v="1423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x v="33"/>
    <b v="1"/>
    <s v="music/pop"/>
    <n v="1"/>
    <x v="1143"/>
    <x v="4"/>
    <s v="pop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x v="77"/>
    <b v="1"/>
    <s v="music/pop"/>
    <n v="0.80192461908580592"/>
    <x v="1424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x v="130"/>
    <b v="1"/>
    <s v="music/pop"/>
    <n v="0.91324200913242004"/>
    <x v="102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x v="73"/>
    <b v="1"/>
    <s v="music/pop"/>
    <n v="0.90252707581227432"/>
    <x v="1425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x v="183"/>
    <b v="1"/>
    <s v="music/pop"/>
    <n v="0.90744101633393826"/>
    <x v="1426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x v="67"/>
    <b v="1"/>
    <s v="music/pop"/>
    <n v="0.95492742551566079"/>
    <x v="1427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x v="240"/>
    <b v="1"/>
    <s v="music/pop"/>
    <n v="0.79833391183616798"/>
    <x v="1428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x v="75"/>
    <b v="1"/>
    <s v="music/pop"/>
    <n v="0.99415801356764066"/>
    <x v="1429"/>
    <x v="4"/>
    <s v="pop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x v="58"/>
    <b v="1"/>
    <s v="music/pop"/>
    <n v="0.70646414694454251"/>
    <x v="1430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x v="9"/>
    <b v="1"/>
    <s v="music/pop"/>
    <n v="0.99255583126550873"/>
    <x v="1431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x v="16"/>
    <b v="1"/>
    <s v="music/pop"/>
    <n v="0.99337748344370858"/>
    <x v="1432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x v="129"/>
    <b v="1"/>
    <s v="music/pop"/>
    <n v="0.57395265120208638"/>
    <x v="1433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x v="69"/>
    <b v="1"/>
    <s v="music/pop"/>
    <n v="0.83396512509476872"/>
    <x v="1434"/>
    <x v="4"/>
    <s v="pop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x v="53"/>
    <b v="1"/>
    <s v="music/pop"/>
    <n v="0.69995333644423707"/>
    <x v="1435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x v="53"/>
    <b v="1"/>
    <s v="music/pop"/>
    <n v="0.99666184725293416"/>
    <x v="1436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x v="170"/>
    <b v="1"/>
    <s v="music/pop"/>
    <n v="0.95298178470616712"/>
    <x v="1437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x v="329"/>
    <b v="1"/>
    <s v="music/pop"/>
    <n v="0.75623897151499875"/>
    <x v="1438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x v="43"/>
    <b v="1"/>
    <s v="music/pop"/>
    <n v="0.88652482269503541"/>
    <x v="1439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x v="17"/>
    <b v="1"/>
    <s v="music/pop"/>
    <n v="7.9760717846460619E-2"/>
    <x v="1440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x v="21"/>
    <b v="1"/>
    <s v="music/pop"/>
    <n v="0.9755495183996048"/>
    <x v="1441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x v="95"/>
    <b v="1"/>
    <s v="music/pop"/>
    <n v="0.97430276458409448"/>
    <x v="1442"/>
    <x v="4"/>
    <s v="pop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x v="58"/>
    <b v="1"/>
    <s v="music/pop"/>
    <n v="0.92592592592592593"/>
    <x v="1443"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x v="30"/>
    <b v="1"/>
    <s v="music/pop"/>
    <n v="0.81693473018279739"/>
    <x v="1444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x v="251"/>
    <b v="1"/>
    <s v="music/pop"/>
    <n v="0.83712030614685484"/>
    <x v="1445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x v="15"/>
    <b v="1"/>
    <s v="music/pop"/>
    <n v="0.62158130283441071"/>
    <x v="1446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x v="141"/>
    <b v="1"/>
    <s v="music/pop"/>
    <n v="0.78831439833062833"/>
    <x v="1447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x v="318"/>
    <b v="1"/>
    <s v="music/pop"/>
    <n v="0.97430276458409448"/>
    <x v="1448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x v="47"/>
    <b v="1"/>
    <s v="music/pop"/>
    <n v="0.7155635062611807"/>
    <x v="1449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x v="23"/>
    <b v="1"/>
    <s v="music/pop"/>
    <n v="0.97465886939571145"/>
    <x v="1450"/>
    <x v="4"/>
    <s v="pop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x v="99"/>
    <b v="1"/>
    <s v="music/pop"/>
    <n v="0.9933100567676697"/>
    <x v="1451"/>
    <x v="4"/>
    <s v="pop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x v="72"/>
    <b v="1"/>
    <s v="music/pop"/>
    <n v="0.88541666666666663"/>
    <x v="1452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x v="211"/>
    <b v="1"/>
    <s v="music/pop"/>
    <n v="0.7806691449814126"/>
    <x v="1453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x v="116"/>
    <b v="1"/>
    <s v="music/pop"/>
    <n v="0.49578582052553299"/>
    <x v="1454"/>
    <x v="4"/>
    <s v="pop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x v="69"/>
    <b v="1"/>
    <s v="music/pop"/>
    <n v="0.7277172963847004"/>
    <x v="1455"/>
    <x v="4"/>
    <s v="pop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x v="288"/>
    <b v="1"/>
    <s v="music/pop"/>
    <n v="0.86705202312138729"/>
    <x v="1456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x v="288"/>
    <b v="1"/>
    <s v="music/pop"/>
    <n v="0.89552238805970152"/>
    <x v="1457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x v="72"/>
    <b v="1"/>
    <s v="music/pop"/>
    <n v="0.84459459459459463"/>
    <x v="1458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x v="66"/>
    <b v="1"/>
    <s v="music/pop"/>
    <n v="0.5714285714285714"/>
    <x v="1459"/>
    <x v="4"/>
    <s v="pop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x v="20"/>
    <b v="1"/>
    <s v="music/pop"/>
    <n v="0.85106382978723405"/>
    <x v="1460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x v="330"/>
    <b v="0"/>
    <s v="music/faith"/>
    <n v="0.98597817681410116"/>
    <x v="1461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x v="78"/>
    <b v="0"/>
    <s v="music/faith"/>
    <s v="0"/>
    <x v="172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x v="73"/>
    <b v="0"/>
    <s v="music/faith"/>
    <n v="4.6052631578947372"/>
    <x v="1462"/>
    <x v="4"/>
    <s v="faith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x v="21"/>
    <b v="0"/>
    <s v="music/faith"/>
    <n v="0.91638029782359676"/>
    <x v="1463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x v="41"/>
    <b v="0"/>
    <s v="music/faith"/>
    <n v="0.97222222222222221"/>
    <x v="1464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x v="29"/>
    <b v="0"/>
    <s v="music/faith"/>
    <n v="277.77777777777777"/>
    <x v="1465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x v="70"/>
    <b v="0"/>
    <s v="music/faith"/>
    <n v="3.2"/>
    <x v="1466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x v="63"/>
    <b v="0"/>
    <s v="music/faith"/>
    <n v="2.2573363431151243"/>
    <x v="1467"/>
    <x v="4"/>
    <s v="faith"/>
  </r>
  <r>
    <n v="1689"/>
    <s v="Fly Away"/>
    <s v="Praising the Living God in the second half of life."/>
    <n v="2400"/>
    <n v="2400"/>
    <x v="3"/>
    <s v="US"/>
    <s v="USD"/>
    <n v="1489700230"/>
    <n v="1487111830"/>
    <b v="0"/>
    <x v="25"/>
    <b v="0"/>
    <s v="music/faith"/>
    <n v="1"/>
    <x v="1468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x v="202"/>
    <b v="0"/>
    <s v="music/faith"/>
    <n v="3.9370078740157481"/>
    <x v="1469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x v="44"/>
    <b v="0"/>
    <s v="music/faith"/>
    <n v="2.9874526986656043"/>
    <x v="1470"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x v="41"/>
    <b v="0"/>
    <s v="music/faith"/>
    <n v="2.0920502092050208"/>
    <x v="1471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x v="22"/>
    <b v="0"/>
    <s v="music/faith"/>
    <n v="10.714285714285714"/>
    <x v="1472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x v="29"/>
    <b v="0"/>
    <s v="music/faith"/>
    <n v="2000"/>
    <x v="506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x v="23"/>
    <b v="0"/>
    <s v="music/faith"/>
    <n v="8.5409252669039137"/>
    <x v="1473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x v="78"/>
    <b v="0"/>
    <s v="music/faith"/>
    <s v="0"/>
    <x v="1474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x v="19"/>
    <b v="0"/>
    <s v="music/faith"/>
    <n v="4.9485352335708628"/>
    <x v="1475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x v="78"/>
    <b v="0"/>
    <s v="music/faith"/>
    <s v="0"/>
    <x v="1476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x v="80"/>
    <b v="0"/>
    <s v="music/faith"/>
    <n v="23.63425925925926"/>
    <x v="1477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x v="1"/>
    <b v="0"/>
    <s v="music/faith"/>
    <n v="3.8372985418265539"/>
    <x v="1478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x v="84"/>
    <b v="0"/>
    <s v="music/faith"/>
    <n v="505"/>
    <x v="469"/>
    <x v="4"/>
    <s v="faith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x v="29"/>
    <b v="0"/>
    <s v="music/faith"/>
    <n v="16500"/>
    <x v="1479"/>
    <x v="4"/>
    <s v="faith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x v="84"/>
    <b v="0"/>
    <s v="music/faith"/>
    <n v="98.039215686274517"/>
    <x v="1480"/>
    <x v="4"/>
    <s v="faith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x v="202"/>
    <b v="0"/>
    <s v="music/faith"/>
    <n v="1.5360983102918586"/>
    <x v="1481"/>
    <x v="4"/>
    <s v="faith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x v="78"/>
    <b v="0"/>
    <s v="music/faith"/>
    <s v="0"/>
    <x v="454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x v="78"/>
    <b v="0"/>
    <s v="music/faith"/>
    <s v="0"/>
    <x v="143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x v="82"/>
    <b v="0"/>
    <s v="music/faith"/>
    <n v="10.266940451745381"/>
    <x v="1482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x v="78"/>
    <b v="0"/>
    <s v="music/faith"/>
    <s v="0"/>
    <x v="147"/>
    <x v="4"/>
    <s v="faith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x v="80"/>
    <b v="0"/>
    <s v="music/faith"/>
    <n v="20.588235294117649"/>
    <x v="1483"/>
    <x v="4"/>
    <s v="faith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x v="29"/>
    <b v="0"/>
    <s v="music/faith"/>
    <n v="147.05882352941177"/>
    <x v="1484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x v="84"/>
    <b v="0"/>
    <s v="music/faith"/>
    <n v="9.5238095238095237"/>
    <x v="1485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x v="78"/>
    <b v="0"/>
    <s v="music/faith"/>
    <s v="0"/>
    <x v="134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x v="29"/>
    <b v="0"/>
    <s v="music/faith"/>
    <n v="60"/>
    <x v="797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x v="57"/>
    <b v="0"/>
    <s v="music/faith"/>
    <n v="12.709710218607016"/>
    <x v="1486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x v="84"/>
    <b v="0"/>
    <s v="music/faith"/>
    <n v="454.54545454545456"/>
    <x v="1487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x v="83"/>
    <b v="0"/>
    <s v="music/faith"/>
    <n v="13.333333333333334"/>
    <x v="1488"/>
    <x v="4"/>
    <s v="faith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x v="14"/>
    <b v="0"/>
    <s v="music/faith"/>
    <n v="2.3405017921146953"/>
    <x v="1489"/>
    <x v="4"/>
    <s v="faith"/>
  </r>
  <r>
    <n v="1718"/>
    <s v="The Prodigal Son"/>
    <s v="A melody for the galaxy."/>
    <n v="35000"/>
    <n v="75"/>
    <x v="2"/>
    <s v="US"/>
    <s v="USD"/>
    <n v="1463201940"/>
    <n v="1459435149"/>
    <b v="0"/>
    <x v="84"/>
    <b v="0"/>
    <s v="music/faith"/>
    <n v="466.66666666666669"/>
    <x v="1490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x v="83"/>
    <b v="0"/>
    <s v="music/faith"/>
    <n v="114.28571428571429"/>
    <x v="159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x v="22"/>
    <b v="0"/>
    <s v="music/faith"/>
    <n v="17.777777777777779"/>
    <x v="1491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x v="78"/>
    <b v="0"/>
    <s v="music/faith"/>
    <s v="0"/>
    <x v="134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x v="29"/>
    <b v="0"/>
    <s v="music/faith"/>
    <n v="2880"/>
    <x v="205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x v="83"/>
    <b v="0"/>
    <s v="music/faith"/>
    <n v="15.384615384615385"/>
    <x v="1492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x v="80"/>
    <b v="0"/>
    <s v="music/faith"/>
    <n v="171.42857142857142"/>
    <x v="1021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x v="82"/>
    <b v="0"/>
    <s v="music/faith"/>
    <n v="9.8214285714285712"/>
    <x v="1493"/>
    <x v="4"/>
    <s v="faith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x v="38"/>
    <b v="0"/>
    <s v="music/faith"/>
    <n v="2.9599271402550089"/>
    <x v="1494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x v="29"/>
    <b v="0"/>
    <s v="music/faith"/>
    <n v="3000"/>
    <x v="1495"/>
    <x v="4"/>
    <s v="faith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x v="63"/>
    <b v="0"/>
    <s v="music/faith"/>
    <n v="1.4619883040935673"/>
    <x v="1496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x v="78"/>
    <b v="0"/>
    <s v="music/faith"/>
    <s v="0"/>
    <x v="193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x v="78"/>
    <b v="0"/>
    <s v="music/faith"/>
    <s v="0"/>
    <x v="136"/>
    <x v="4"/>
    <s v="faith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x v="78"/>
    <b v="0"/>
    <s v="music/faith"/>
    <s v="0"/>
    <x v="180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x v="78"/>
    <b v="0"/>
    <s v="music/faith"/>
    <s v="0"/>
    <x v="124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x v="78"/>
    <b v="0"/>
    <s v="music/faith"/>
    <s v="0"/>
    <x v="193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x v="29"/>
    <b v="0"/>
    <s v="music/faith"/>
    <n v="4500"/>
    <x v="186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x v="84"/>
    <b v="0"/>
    <s v="music/faith"/>
    <n v="9.0909090909090917"/>
    <x v="1497"/>
    <x v="4"/>
    <s v="faith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x v="29"/>
    <b v="0"/>
    <s v="music/faith"/>
    <n v="136.36363636363637"/>
    <x v="1498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x v="41"/>
    <b v="0"/>
    <s v="music/faith"/>
    <n v="4.7058823529411766"/>
    <x v="97"/>
    <x v="4"/>
    <s v="faith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x v="29"/>
    <b v="0"/>
    <s v="music/faith"/>
    <n v="250"/>
    <x v="426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x v="29"/>
    <b v="0"/>
    <s v="music/faith"/>
    <n v="1000"/>
    <x v="205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x v="78"/>
    <b v="0"/>
    <s v="music/faith"/>
    <s v="0"/>
    <x v="136"/>
    <x v="4"/>
    <s v="faith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x v="47"/>
    <b v="1"/>
    <s v="photography/photobooks"/>
    <n v="0.90225563909774431"/>
    <x v="1499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x v="69"/>
    <b v="1"/>
    <s v="photography/photobooks"/>
    <n v="0.91954022988505746"/>
    <x v="1500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x v="85"/>
    <b v="1"/>
    <s v="photography/photobooks"/>
    <n v="0.99585062240663902"/>
    <x v="1501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x v="16"/>
    <b v="1"/>
    <s v="photography/photobooks"/>
    <n v="0.84420567920184186"/>
    <x v="1502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x v="30"/>
    <b v="1"/>
    <s v="photography/photobooks"/>
    <n v="0.87708307229670468"/>
    <x v="1503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x v="329"/>
    <b v="1"/>
    <s v="photography/photobooks"/>
    <n v="0.67521944632005404"/>
    <x v="1504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x v="180"/>
    <b v="1"/>
    <s v="photography/photobooks"/>
    <n v="0.95278424730044464"/>
    <x v="1505"/>
    <x v="8"/>
    <s v="photobooks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x v="331"/>
    <b v="1"/>
    <s v="photography/photobooks"/>
    <n v="0.76953858466463509"/>
    <x v="1506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x v="132"/>
    <b v="1"/>
    <s v="photography/photobooks"/>
    <n v="0.8097981547882841"/>
    <x v="1507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x v="207"/>
    <b v="1"/>
    <s v="photography/photobooks"/>
    <n v="0.49598254141454223"/>
    <x v="1508"/>
    <x v="8"/>
    <s v="photobooks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x v="42"/>
    <b v="1"/>
    <s v="photography/photobooks"/>
    <n v="0.97181729834791064"/>
    <x v="1509"/>
    <x v="8"/>
    <s v="photobooks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x v="240"/>
    <b v="1"/>
    <s v="photography/photobooks"/>
    <n v="0.38436899423446508"/>
    <x v="1510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x v="2"/>
    <b v="1"/>
    <s v="photography/photobooks"/>
    <n v="0.92592592592592593"/>
    <x v="1511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x v="240"/>
    <b v="1"/>
    <s v="photography/photobooks"/>
    <n v="0.90473656200106445"/>
    <x v="1512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x v="80"/>
    <b v="1"/>
    <s v="photography/photobooks"/>
    <n v="0.83333333333333337"/>
    <x v="1513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x v="148"/>
    <b v="1"/>
    <s v="photography/photobooks"/>
    <n v="0.97248744607115067"/>
    <x v="1514"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x v="25"/>
    <b v="1"/>
    <s v="photography/photobooks"/>
    <n v="0.86206896551724133"/>
    <x v="1515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x v="74"/>
    <b v="1"/>
    <s v="photography/photobooks"/>
    <n v="0.87183958151700092"/>
    <x v="1516"/>
    <x v="8"/>
    <s v="photobooks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x v="72"/>
    <b v="1"/>
    <s v="photography/photobooks"/>
    <n v="0.93808630393996251"/>
    <x v="1517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x v="332"/>
    <b v="1"/>
    <s v="photography/photobooks"/>
    <n v="0.60444874274661509"/>
    <x v="1518"/>
    <x v="8"/>
    <s v="photobooks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x v="83"/>
    <b v="1"/>
    <s v="photography/photobooks"/>
    <n v="0.64516129032258063"/>
    <x v="1519"/>
    <x v="8"/>
    <s v="photobooks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x v="20"/>
    <b v="1"/>
    <s v="photography/photobooks"/>
    <n v="0.11299435028248588"/>
    <x v="1520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x v="115"/>
    <b v="1"/>
    <s v="photography/photobooks"/>
    <n v="0.98127402077030013"/>
    <x v="1521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x v="70"/>
    <b v="0"/>
    <s v="photography/photobooks"/>
    <n v="5.1020408163265305"/>
    <x v="1522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x v="273"/>
    <b v="0"/>
    <s v="photography/photobooks"/>
    <n v="1.6815811705957373"/>
    <x v="1523"/>
    <x v="8"/>
    <s v="photobooks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x v="78"/>
    <b v="0"/>
    <s v="photography/photobooks"/>
    <s v="0"/>
    <x v="174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x v="70"/>
    <b v="0"/>
    <s v="photography/photobooks"/>
    <n v="2.1872265966754156"/>
    <x v="1524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x v="41"/>
    <b v="0"/>
    <s v="photography/photobooks"/>
    <n v="26.737967914438503"/>
    <x v="1525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x v="19"/>
    <b v="0"/>
    <s v="photography/photobooks"/>
    <n v="37.002775208140612"/>
    <x v="1526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x v="297"/>
    <b v="0"/>
    <s v="photography/photobooks"/>
    <n v="1.7694641051567239"/>
    <x v="1527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x v="20"/>
    <b v="0"/>
    <s v="photography/photobooks"/>
    <n v="4.6927374301675977"/>
    <x v="1528"/>
    <x v="8"/>
    <s v="photobooks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x v="10"/>
    <b v="0"/>
    <s v="photography/photobooks"/>
    <n v="6.4102564102564106"/>
    <x v="1529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x v="10"/>
    <b v="0"/>
    <s v="photography/photobooks"/>
    <n v="15.982951518380395"/>
    <x v="1530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x v="62"/>
    <b v="0"/>
    <s v="photography/photobooks"/>
    <n v="2.1777003484320558"/>
    <x v="1531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x v="204"/>
    <b v="0"/>
    <s v="photography/photobooks"/>
    <n v="1.536062009641743"/>
    <x v="1532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x v="80"/>
    <b v="0"/>
    <s v="photography/photobooks"/>
    <n v="14.925373134328359"/>
    <x v="1533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x v="73"/>
    <b v="0"/>
    <s v="photography/photobooks"/>
    <n v="7.3732718894009217"/>
    <x v="1534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x v="41"/>
    <b v="0"/>
    <s v="photography/photobooks"/>
    <n v="50.251256281407038"/>
    <x v="1535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x v="44"/>
    <b v="0"/>
    <s v="photography/photobooks"/>
    <n v="2.7596588058203713"/>
    <x v="1536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x v="215"/>
    <b v="0"/>
    <s v="photography/photobooks"/>
    <n v="2.5161452654533254"/>
    <x v="1537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x v="54"/>
    <b v="0"/>
    <s v="photography/photobooks"/>
    <n v="3.881439661256175"/>
    <x v="1538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x v="88"/>
    <b v="0"/>
    <s v="photography/photobooks"/>
    <n v="6.4551825894503869"/>
    <x v="1539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x v="333"/>
    <b v="0"/>
    <s v="photography/photobooks"/>
    <n v="4.2207449614857024"/>
    <x v="1540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x v="51"/>
    <b v="0"/>
    <s v="photography/photobooks"/>
    <n v="2.5150905432595572"/>
    <x v="1541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x v="52"/>
    <b v="0"/>
    <s v="photography/photobooks"/>
    <n v="4.9453946012775605"/>
    <x v="1542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x v="60"/>
    <b v="0"/>
    <s v="photography/photobooks"/>
    <n v="2.0994475138121547"/>
    <x v="1543"/>
    <x v="8"/>
    <s v="photobooks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x v="54"/>
    <b v="0"/>
    <s v="photography/photobooks"/>
    <n v="6.5231572080887146"/>
    <x v="1544"/>
    <x v="8"/>
    <s v="photobooks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x v="80"/>
    <b v="0"/>
    <s v="photography/photobooks"/>
    <n v="72.368421052631575"/>
    <x v="127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x v="80"/>
    <b v="0"/>
    <s v="photography/photobooks"/>
    <n v="200"/>
    <x v="1545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x v="41"/>
    <b v="0"/>
    <s v="photography/photobooks"/>
    <n v="20.171149144254279"/>
    <x v="1546"/>
    <x v="8"/>
    <s v="photobooks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x v="80"/>
    <b v="0"/>
    <s v="photography/photobooks"/>
    <n v="28.037383177570092"/>
    <x v="1547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x v="237"/>
    <b v="0"/>
    <s v="photography/photobooks"/>
    <n v="1.6360185851711275"/>
    <x v="1548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x v="84"/>
    <b v="0"/>
    <s v="photography/photobooks"/>
    <n v="75"/>
    <x v="1549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x v="59"/>
    <b v="0"/>
    <s v="photography/photobooks"/>
    <n v="9.0270812437311942"/>
    <x v="1550"/>
    <x v="8"/>
    <s v="photobooks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x v="75"/>
    <b v="0"/>
    <s v="photography/photobooks"/>
    <n v="2.5815969020837173"/>
    <x v="1551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x v="48"/>
    <b v="0"/>
    <s v="photography/photobooks"/>
    <n v="4.5346062052505971"/>
    <x v="1552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x v="205"/>
    <b v="0"/>
    <s v="photography/photobooks"/>
    <n v="1.4803849000740192"/>
    <x v="1553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x v="77"/>
    <b v="0"/>
    <s v="photography/photobooks"/>
    <n v="7.3327222731439043"/>
    <x v="1554"/>
    <x v="8"/>
    <s v="photobooks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x v="79"/>
    <b v="0"/>
    <s v="photography/photobooks"/>
    <n v="57.281970499785196"/>
    <x v="1555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x v="116"/>
    <b v="0"/>
    <s v="photography/photobooks"/>
    <n v="4.8900634249471455"/>
    <x v="1556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x v="77"/>
    <b v="0"/>
    <s v="photography/photobooks"/>
    <n v="7.2186836518046711"/>
    <x v="1557"/>
    <x v="8"/>
    <s v="photobooks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x v="59"/>
    <b v="0"/>
    <s v="photography/photobooks"/>
    <n v="2.0624631703005303"/>
    <x v="1558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x v="11"/>
    <b v="0"/>
    <s v="photography/photobooks"/>
    <n v="3.2467532467532467"/>
    <x v="1559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x v="47"/>
    <b v="0"/>
    <s v="photography/photobooks"/>
    <n v="2.8429933969185619"/>
    <x v="1560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x v="259"/>
    <b v="0"/>
    <s v="photography/photobooks"/>
    <n v="2.7469173483091196"/>
    <x v="1561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x v="22"/>
    <b v="0"/>
    <s v="photography/photobooks"/>
    <n v="33.840947546531304"/>
    <x v="1562"/>
    <x v="8"/>
    <s v="photobooks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x v="22"/>
    <b v="0"/>
    <s v="photography/photobooks"/>
    <n v="9.0415913200723335"/>
    <x v="1563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x v="93"/>
    <b v="0"/>
    <s v="photography/photobooks"/>
    <n v="2.4150422632396067"/>
    <x v="1564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x v="82"/>
    <b v="0"/>
    <s v="photography/photobooks"/>
    <n v="9.2105263157894743"/>
    <x v="1565"/>
    <x v="8"/>
    <s v="photobooks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x v="84"/>
    <b v="0"/>
    <s v="photography/photobooks"/>
    <n v="30"/>
    <x v="1566"/>
    <x v="8"/>
    <s v="photobooks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x v="55"/>
    <b v="0"/>
    <s v="photography/photobooks"/>
    <n v="1350"/>
    <x v="1567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x v="23"/>
    <b v="0"/>
    <s v="photography/photobooks"/>
    <n v="7.5144508670520231"/>
    <x v="1568"/>
    <x v="8"/>
    <s v="photobooks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x v="78"/>
    <b v="0"/>
    <s v="photography/photobooks"/>
    <s v="0"/>
    <x v="1569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x v="205"/>
    <b v="0"/>
    <s v="photography/photobooks"/>
    <n v="2.0332090816672315"/>
    <x v="1570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x v="78"/>
    <b v="0"/>
    <s v="photography/photobooks"/>
    <s v="0"/>
    <x v="136"/>
    <x v="8"/>
    <s v="photobooks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x v="79"/>
    <b v="0"/>
    <s v="photography/photobooks"/>
    <n v="49.115913555992144"/>
    <x v="1571"/>
    <x v="8"/>
    <s v="photobooks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x v="61"/>
    <b v="0"/>
    <s v="photography/photobooks"/>
    <n v="1.9110308949994692"/>
    <x v="1572"/>
    <x v="8"/>
    <s v="photobooks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x v="78"/>
    <b v="0"/>
    <s v="photography/photobooks"/>
    <s v="0"/>
    <x v="828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x v="80"/>
    <b v="0"/>
    <s v="photography/photobooks"/>
    <n v="48"/>
    <x v="506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x v="22"/>
    <b v="0"/>
    <s v="photography/photobooks"/>
    <n v="15.231400117164617"/>
    <x v="1573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x v="7"/>
    <b v="1"/>
    <s v="music/rock"/>
    <n v="0.74134479946623177"/>
    <x v="1574"/>
    <x v="4"/>
    <s v="rock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x v="202"/>
    <b v="1"/>
    <s v="music/rock"/>
    <n v="1"/>
    <x v="175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x v="51"/>
    <b v="1"/>
    <s v="music/rock"/>
    <n v="0.86313193588162762"/>
    <x v="1575"/>
    <x v="4"/>
    <s v="rock"/>
  </r>
  <r>
    <n v="1824"/>
    <s v="Tin Man's Broken Wisdom Fund"/>
    <s v="cd fund raiser"/>
    <n v="3000"/>
    <n v="3002"/>
    <x v="0"/>
    <s v="US"/>
    <s v="USD"/>
    <n v="1389146880"/>
    <n v="1387403967"/>
    <b v="0"/>
    <x v="244"/>
    <b v="1"/>
    <s v="music/rock"/>
    <n v="0.99933377748167884"/>
    <x v="1576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x v="133"/>
    <b v="1"/>
    <s v="music/rock"/>
    <n v="0.95192765349833408"/>
    <x v="1577"/>
    <x v="4"/>
    <s v="rock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x v="44"/>
    <b v="1"/>
    <s v="music/rock"/>
    <n v="0.99009900990099009"/>
    <x v="1578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x v="93"/>
    <b v="1"/>
    <s v="music/rock"/>
    <n v="0.99341860176331798"/>
    <x v="1579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x v="53"/>
    <b v="1"/>
    <s v="music/rock"/>
    <n v="0.99840255591054317"/>
    <x v="1580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x v="51"/>
    <b v="1"/>
    <s v="music/rock"/>
    <n v="0.59994000599940001"/>
    <x v="1581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x v="334"/>
    <b v="1"/>
    <s v="music/rock"/>
    <n v="0.98489822718319109"/>
    <x v="1582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x v="25"/>
    <b v="1"/>
    <s v="music/rock"/>
    <n v="0.970873786407767"/>
    <x v="1583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x v="9"/>
    <b v="1"/>
    <s v="music/rock"/>
    <n v="0.7"/>
    <x v="947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x v="20"/>
    <b v="1"/>
    <s v="music/rock"/>
    <n v="0.38095238095238093"/>
    <x v="45"/>
    <x v="4"/>
    <s v="rock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x v="240"/>
    <b v="1"/>
    <s v="music/rock"/>
    <n v="0.84709868699703517"/>
    <x v="1584"/>
    <x v="4"/>
    <s v="rock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x v="202"/>
    <b v="1"/>
    <s v="music/rock"/>
    <n v="0.96153846153846156"/>
    <x v="551"/>
    <x v="4"/>
    <s v="rock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x v="165"/>
    <b v="1"/>
    <s v="music/rock"/>
    <n v="0.49915144254766897"/>
    <x v="1585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x v="209"/>
    <b v="1"/>
    <s v="music/rock"/>
    <n v="0.32590983161325365"/>
    <x v="1586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x v="33"/>
    <b v="1"/>
    <s v="music/rock"/>
    <n v="0.99851221679697255"/>
    <x v="1587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x v="43"/>
    <b v="1"/>
    <s v="music/rock"/>
    <n v="0.48709206039941549"/>
    <x v="1588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x v="62"/>
    <b v="1"/>
    <s v="music/rock"/>
    <n v="0.91836734693877553"/>
    <x v="1589"/>
    <x v="4"/>
    <s v="rock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x v="244"/>
    <b v="1"/>
    <s v="music/rock"/>
    <n v="0.98280098280098283"/>
    <x v="1590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x v="64"/>
    <b v="1"/>
    <s v="music/rock"/>
    <n v="0.79840319361277445"/>
    <x v="1591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x v="179"/>
    <b v="1"/>
    <s v="music/rock"/>
    <n v="0.80641194263830562"/>
    <x v="1592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x v="9"/>
    <b v="1"/>
    <s v="music/rock"/>
    <n v="0.98619329388560162"/>
    <x v="1593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x v="10"/>
    <b v="1"/>
    <s v="music/rock"/>
    <n v="1"/>
    <x v="1594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x v="335"/>
    <b v="1"/>
    <s v="music/rock"/>
    <n v="0.72502295906037029"/>
    <x v="1595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x v="44"/>
    <b v="1"/>
    <s v="music/rock"/>
    <n v="0.82726671078755787"/>
    <x v="1596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x v="54"/>
    <b v="1"/>
    <s v="music/rock"/>
    <n v="0.93138776777398324"/>
    <x v="1597"/>
    <x v="4"/>
    <s v="rock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x v="22"/>
    <b v="1"/>
    <s v="music/rock"/>
    <n v="0.99667774086378735"/>
    <x v="1598"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x v="122"/>
    <b v="1"/>
    <s v="music/rock"/>
    <n v="0.98500601948123012"/>
    <x v="1599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x v="55"/>
    <b v="1"/>
    <s v="music/rock"/>
    <n v="0.99923136049192929"/>
    <x v="1600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x v="132"/>
    <b v="1"/>
    <s v="music/rock"/>
    <n v="0.85494442861214026"/>
    <x v="1601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x v="25"/>
    <b v="1"/>
    <s v="music/rock"/>
    <n v="0.98159509202453987"/>
    <x v="1602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x v="49"/>
    <b v="1"/>
    <s v="music/rock"/>
    <n v="0.97920495086023163"/>
    <x v="1603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x v="277"/>
    <b v="1"/>
    <s v="music/rock"/>
    <n v="0.64910208780904677"/>
    <x v="1604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x v="44"/>
    <b v="1"/>
    <s v="music/rock"/>
    <n v="0.98765432098765427"/>
    <x v="1605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x v="19"/>
    <b v="1"/>
    <s v="music/rock"/>
    <n v="1"/>
    <x v="1606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x v="184"/>
    <b v="1"/>
    <s v="music/rock"/>
    <n v="0.91955706730888598"/>
    <x v="1607"/>
    <x v="4"/>
    <s v="rock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x v="66"/>
    <b v="1"/>
    <s v="music/rock"/>
    <n v="0.75853350189633373"/>
    <x v="1608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x v="10"/>
    <b v="1"/>
    <s v="music/rock"/>
    <n v="0.7492507492507493"/>
    <x v="1609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x v="78"/>
    <b v="0"/>
    <s v="games/mobile games"/>
    <s v="0"/>
    <x v="1610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x v="38"/>
    <b v="0"/>
    <s v="games/mobile games"/>
    <n v="12.371134020618557"/>
    <x v="1611"/>
    <x v="6"/>
    <s v="mobile games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x v="84"/>
    <b v="0"/>
    <s v="games/mobile games"/>
    <n v="250"/>
    <x v="1612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x v="53"/>
    <b v="0"/>
    <s v="games/mobile games"/>
    <n v="2.3314203730272598"/>
    <x v="1613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x v="84"/>
    <b v="0"/>
    <s v="games/mobile games"/>
    <n v="27500"/>
    <x v="1614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x v="84"/>
    <b v="0"/>
    <s v="games/mobile games"/>
    <n v="200"/>
    <x v="1615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x v="29"/>
    <b v="0"/>
    <s v="games/mobile games"/>
    <n v="2000"/>
    <x v="177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x v="57"/>
    <b v="0"/>
    <s v="games/mobile games"/>
    <n v="20.542317173377157"/>
    <x v="1616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x v="78"/>
    <b v="0"/>
    <s v="games/mobile games"/>
    <s v="0"/>
    <x v="193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x v="202"/>
    <b v="0"/>
    <s v="games/mobile games"/>
    <n v="9.6952908587257625"/>
    <x v="1617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x v="195"/>
    <b v="0"/>
    <s v="games/mobile games"/>
    <n v="1.3930561508786969"/>
    <x v="1618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x v="62"/>
    <b v="0"/>
    <s v="games/mobile games"/>
    <n v="94.339622641509436"/>
    <x v="1619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x v="84"/>
    <b v="0"/>
    <s v="games/mobile games"/>
    <n v="222.22222222222223"/>
    <x v="792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x v="84"/>
    <b v="0"/>
    <s v="games/mobile games"/>
    <n v="6153.8461538461543"/>
    <x v="31"/>
    <x v="6"/>
    <s v="mobile games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x v="83"/>
    <b v="0"/>
    <s v="games/mobile games"/>
    <n v="196.07843137254903"/>
    <x v="1620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x v="78"/>
    <b v="0"/>
    <s v="games/mobile games"/>
    <s v="0"/>
    <x v="1621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x v="78"/>
    <b v="0"/>
    <s v="games/mobile games"/>
    <s v="0"/>
    <x v="777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x v="78"/>
    <b v="0"/>
    <s v="games/mobile games"/>
    <s v="0"/>
    <x v="218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x v="84"/>
    <b v="0"/>
    <s v="games/mobile games"/>
    <n v="833.33333333333337"/>
    <x v="1382"/>
    <x v="6"/>
    <s v="mobile games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x v="54"/>
    <b v="0"/>
    <s v="games/mobile games"/>
    <n v="4.9800796812749004"/>
    <x v="1622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x v="16"/>
    <b v="1"/>
    <s v="music/indie rock"/>
    <n v="0.57909076958267824"/>
    <x v="1623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x v="75"/>
    <b v="1"/>
    <s v="music/indie rock"/>
    <n v="0.99112426035502954"/>
    <x v="1624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x v="58"/>
    <b v="1"/>
    <s v="music/indie rock"/>
    <n v="0.95415472779369626"/>
    <x v="1625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x v="55"/>
    <b v="1"/>
    <s v="music/indie rock"/>
    <n v="0.74019245003700962"/>
    <x v="1626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x v="217"/>
    <b v="1"/>
    <s v="music/indie rock"/>
    <n v="0.85963923337091319"/>
    <x v="1627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x v="60"/>
    <b v="1"/>
    <s v="music/indie rock"/>
    <n v="0.97959183673469385"/>
    <x v="1628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x v="22"/>
    <b v="1"/>
    <s v="music/indie rock"/>
    <n v="0.8995502248875562"/>
    <x v="1629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x v="30"/>
    <b v="1"/>
    <s v="music/indie rock"/>
    <n v="0.60211946050096343"/>
    <x v="1630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x v="34"/>
    <b v="1"/>
    <s v="music/indie rock"/>
    <n v="0.93808630393996251"/>
    <x v="1631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x v="336"/>
    <b v="1"/>
    <s v="music/indie rock"/>
    <n v="0.6916374689987913"/>
    <x v="1632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x v="148"/>
    <b v="1"/>
    <s v="music/indie rock"/>
    <n v="0.94741828517290383"/>
    <x v="1633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x v="55"/>
    <b v="1"/>
    <s v="music/indie rock"/>
    <n v="0.7320644216691069"/>
    <x v="1634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x v="43"/>
    <b v="1"/>
    <s v="music/indie rock"/>
    <n v="0.96153846153846156"/>
    <x v="1635"/>
    <x v="4"/>
    <s v="indie rock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x v="9"/>
    <b v="1"/>
    <s v="music/indie rock"/>
    <n v="0.8733624454148472"/>
    <x v="1636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x v="5"/>
    <b v="1"/>
    <s v="music/indie rock"/>
    <n v="0.98309492847854352"/>
    <x v="1637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x v="62"/>
    <b v="1"/>
    <s v="music/indie rock"/>
    <n v="0.80679785330948117"/>
    <x v="1638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x v="275"/>
    <b v="1"/>
    <s v="music/indie rock"/>
    <n v="0.97602213341530897"/>
    <x v="1639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x v="64"/>
    <b v="1"/>
    <s v="music/indie rock"/>
    <n v="0.69204152249134943"/>
    <x v="1640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x v="288"/>
    <b v="1"/>
    <s v="music/indie rock"/>
    <n v="0.75"/>
    <x v="1641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x v="241"/>
    <b v="1"/>
    <s v="music/indie rock"/>
    <n v="0.91437433022080306"/>
    <x v="1642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x v="20"/>
    <b v="0"/>
    <s v="technology/gadgets"/>
    <n v="37.078651685393261"/>
    <x v="1643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x v="83"/>
    <b v="0"/>
    <s v="technology/gadgets"/>
    <n v="83.333333333333329"/>
    <x v="1644"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x v="14"/>
    <b v="0"/>
    <s v="technology/gadgets"/>
    <n v="2.1459227467811157"/>
    <x v="1645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x v="84"/>
    <b v="0"/>
    <s v="technology/gadgets"/>
    <n v="1000"/>
    <x v="1646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x v="80"/>
    <b v="0"/>
    <s v="technology/gadgets"/>
    <n v="595.23809523809518"/>
    <x v="1039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x v="221"/>
    <b v="0"/>
    <s v="technology/gadgets"/>
    <n v="2.3386342376052385"/>
    <x v="1647"/>
    <x v="2"/>
    <s v="gadgets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x v="80"/>
    <b v="0"/>
    <s v="technology/gadgets"/>
    <n v="352.94117647058823"/>
    <x v="1648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x v="80"/>
    <b v="0"/>
    <s v="technology/gadgets"/>
    <n v="57.736720554272516"/>
    <x v="1649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x v="44"/>
    <b v="0"/>
    <s v="technology/gadgets"/>
    <n v="7.0864547479246811"/>
    <x v="1650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x v="168"/>
    <b v="0"/>
    <s v="technology/gadgets"/>
    <n v="2.5383742459535328"/>
    <x v="1651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x v="29"/>
    <b v="0"/>
    <s v="technology/gadgets"/>
    <n v="4250"/>
    <x v="1652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x v="288"/>
    <b v="0"/>
    <s v="technology/gadgets"/>
    <n v="1.6863406408094435"/>
    <x v="1653"/>
    <x v="2"/>
    <s v="gadgets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x v="55"/>
    <b v="0"/>
    <s v="technology/gadgets"/>
    <n v="75.353218210361064"/>
    <x v="1654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x v="84"/>
    <b v="0"/>
    <s v="technology/gadgets"/>
    <n v="11.1"/>
    <x v="1248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x v="80"/>
    <b v="0"/>
    <s v="technology/gadgets"/>
    <n v="62.5"/>
    <x v="1655"/>
    <x v="2"/>
    <s v="gadgets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x v="79"/>
    <b v="0"/>
    <s v="technology/gadgets"/>
    <n v="196.07843137254903"/>
    <x v="1656"/>
    <x v="2"/>
    <s v="gadgets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x v="16"/>
    <b v="0"/>
    <s v="technology/gadgets"/>
    <n v="1.9022070479209852"/>
    <x v="1657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x v="82"/>
    <b v="0"/>
    <s v="technology/gadgets"/>
    <n v="96.15384615384616"/>
    <x v="707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x v="22"/>
    <b v="0"/>
    <s v="technology/gadgets"/>
    <n v="2.109704641350211"/>
    <x v="1658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x v="217"/>
    <b v="0"/>
    <s v="technology/gadgets"/>
    <n v="2.3239600278875203"/>
    <x v="1659"/>
    <x v="2"/>
    <s v="gadgets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x v="44"/>
    <b v="1"/>
    <s v="music/indie rock"/>
    <n v="0.73099415204678364"/>
    <x v="1660"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x v="31"/>
    <b v="1"/>
    <s v="music/indie rock"/>
    <n v="0.86542622241453915"/>
    <x v="1661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x v="62"/>
    <b v="1"/>
    <s v="music/indie rock"/>
    <n v="0.41528239202657807"/>
    <x v="1662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x v="51"/>
    <b v="1"/>
    <s v="music/indie rock"/>
    <n v="0.87412587412587417"/>
    <x v="1663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x v="47"/>
    <b v="1"/>
    <s v="music/indie rock"/>
    <n v="0.90634441087613293"/>
    <x v="1664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x v="329"/>
    <b v="1"/>
    <s v="music/indie rock"/>
    <n v="0.51182486035711727"/>
    <x v="1665"/>
    <x v="4"/>
    <s v="indie rock"/>
  </r>
  <r>
    <n v="1927"/>
    <s v="GBS Detroit Presents Hampshire"/>
    <s v="Hampshire is headed to GBS Detroit."/>
    <n v="600"/>
    <n v="620"/>
    <x v="0"/>
    <s v="US"/>
    <s v="USD"/>
    <n v="1331182740"/>
    <n v="1329856839"/>
    <b v="0"/>
    <x v="202"/>
    <b v="1"/>
    <s v="music/indie rock"/>
    <n v="0.967741935483871"/>
    <x v="1666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x v="69"/>
    <b v="1"/>
    <s v="music/indie rock"/>
    <n v="0.96958174904942962"/>
    <x v="1667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x v="11"/>
    <b v="1"/>
    <s v="music/indie rock"/>
    <n v="0.99688473520249221"/>
    <x v="1668"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x v="55"/>
    <b v="1"/>
    <s v="music/indie rock"/>
    <n v="0.78740157480314965"/>
    <x v="1669"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x v="133"/>
    <b v="1"/>
    <s v="music/indie rock"/>
    <n v="0.8291805208912032"/>
    <x v="1670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x v="144"/>
    <b v="1"/>
    <s v="music/indie rock"/>
    <n v="0.93466263129784588"/>
    <x v="1671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x v="238"/>
    <b v="1"/>
    <s v="music/indie rock"/>
    <n v="0.57993427411560028"/>
    <x v="1672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x v="99"/>
    <b v="1"/>
    <s v="music/indie rock"/>
    <n v="0.80893059375505583"/>
    <x v="1673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x v="133"/>
    <b v="1"/>
    <s v="music/indie rock"/>
    <n v="0.92250922509225097"/>
    <x v="1674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x v="108"/>
    <b v="1"/>
    <s v="music/indie rock"/>
    <n v="0.85822078244560884"/>
    <x v="1675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x v="60"/>
    <b v="1"/>
    <s v="music/indie rock"/>
    <n v="0.53405965446340353"/>
    <x v="1676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x v="229"/>
    <b v="1"/>
    <s v="music/indie rock"/>
    <n v="0.86256469235192634"/>
    <x v="1677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x v="93"/>
    <b v="1"/>
    <s v="music/indie rock"/>
    <n v="0.90334236675700086"/>
    <x v="1678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x v="162"/>
    <b v="1"/>
    <s v="music/indie rock"/>
    <n v="0.58505850585058505"/>
    <x v="1679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x v="337"/>
    <b v="1"/>
    <s v="technology/hardware"/>
    <n v="0.79290599062360123"/>
    <x v="1680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x v="195"/>
    <b v="1"/>
    <s v="technology/hardware"/>
    <n v="0.72233284615995819"/>
    <x v="1681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x v="338"/>
    <b v="1"/>
    <s v="technology/hardware"/>
    <n v="5.8642427796510778E-2"/>
    <x v="1682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x v="339"/>
    <b v="1"/>
    <s v="technology/hardware"/>
    <n v="0.12689461592489362"/>
    <x v="1683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x v="340"/>
    <b v="1"/>
    <s v="technology/hardware"/>
    <n v="0.28734145934980376"/>
    <x v="1684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x v="16"/>
    <b v="1"/>
    <s v="technology/hardware"/>
    <n v="0.66779449737334162"/>
    <x v="1685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x v="23"/>
    <b v="1"/>
    <s v="technology/hardware"/>
    <n v="0.99370241097047451"/>
    <x v="1686"/>
    <x v="2"/>
    <s v="hardware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x v="341"/>
    <b v="1"/>
    <s v="technology/hardware"/>
    <n v="0.12496703994321498"/>
    <x v="1687"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x v="342"/>
    <b v="1"/>
    <s v="technology/hardware"/>
    <n v="0.9433730870752226"/>
    <x v="1688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x v="343"/>
    <b v="1"/>
    <s v="technology/hardware"/>
    <n v="0.49870668732420587"/>
    <x v="1689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x v="344"/>
    <b v="1"/>
    <s v="technology/hardware"/>
    <n v="0.47071228182485736"/>
    <x v="1690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x v="345"/>
    <b v="1"/>
    <s v="technology/hardware"/>
    <n v="0.50384846656598337"/>
    <x v="1691"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x v="206"/>
    <b v="1"/>
    <s v="technology/hardware"/>
    <n v="0.44258232031157796"/>
    <x v="1692"/>
    <x v="2"/>
    <s v="hardware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x v="119"/>
    <b v="1"/>
    <s v="technology/hardware"/>
    <n v="0.14307215987455432"/>
    <x v="1693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x v="126"/>
    <b v="1"/>
    <s v="technology/hardware"/>
    <n v="0.25088104045385101"/>
    <x v="1694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x v="346"/>
    <b v="1"/>
    <s v="technology/hardware"/>
    <n v="0.34009749461512301"/>
    <x v="1695"/>
    <x v="2"/>
    <s v="hardware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x v="347"/>
    <b v="1"/>
    <s v="technology/hardware"/>
    <n v="0.59699817378258635"/>
    <x v="1696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x v="348"/>
    <b v="1"/>
    <s v="technology/hardware"/>
    <n v="6.9658658640927726E-2"/>
    <x v="1697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x v="349"/>
    <b v="1"/>
    <s v="technology/hardware"/>
    <n v="0.63802202962463883"/>
    <x v="1698"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x v="51"/>
    <b v="1"/>
    <s v="technology/hardware"/>
    <n v="0.84815586681529587"/>
    <x v="1699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x v="350"/>
    <b v="1"/>
    <s v="technology/hardware"/>
    <n v="9.0466528650930564E-2"/>
    <x v="1700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x v="351"/>
    <b v="1"/>
    <s v="technology/hardware"/>
    <n v="0.5183361409874303"/>
    <x v="1701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x v="242"/>
    <b v="1"/>
    <s v="technology/hardware"/>
    <n v="0.78812012609922022"/>
    <x v="1702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x v="352"/>
    <b v="1"/>
    <s v="technology/hardware"/>
    <n v="0.38524141853145971"/>
    <x v="1703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x v="273"/>
    <b v="1"/>
    <s v="technology/hardware"/>
    <n v="0.38127192313558028"/>
    <x v="1704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x v="353"/>
    <b v="1"/>
    <s v="technology/hardware"/>
    <n v="0.48369210308310667"/>
    <x v="1705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x v="316"/>
    <b v="1"/>
    <s v="technology/hardware"/>
    <n v="0.27017534379812497"/>
    <x v="1706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x v="354"/>
    <b v="1"/>
    <s v="technology/hardware"/>
    <n v="0.35091905701031001"/>
    <x v="1707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x v="355"/>
    <b v="1"/>
    <s v="technology/hardware"/>
    <n v="0.17268771154244664"/>
    <x v="1708"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x v="356"/>
    <b v="1"/>
    <s v="technology/hardware"/>
    <n v="8.8354833009365613E-2"/>
    <x v="1709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x v="357"/>
    <b v="1"/>
    <s v="technology/hardware"/>
    <n v="0.380188068962732"/>
    <x v="1710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x v="146"/>
    <b v="1"/>
    <s v="technology/hardware"/>
    <n v="0.14826236508124777"/>
    <x v="1711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x v="358"/>
    <b v="1"/>
    <s v="technology/hardware"/>
    <n v="0.38936138067230952"/>
    <x v="1712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x v="359"/>
    <b v="1"/>
    <s v="technology/hardware"/>
    <n v="0.26631442145855083"/>
    <x v="1713"/>
    <x v="2"/>
    <s v="hardware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x v="35"/>
    <b v="1"/>
    <s v="technology/hardware"/>
    <n v="0.47913745675035807"/>
    <x v="1714"/>
    <x v="2"/>
    <s v="hardware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x v="360"/>
    <b v="1"/>
    <s v="technology/hardware"/>
    <n v="0.28851702250432776"/>
    <x v="1715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x v="361"/>
    <b v="1"/>
    <s v="technology/hardware"/>
    <n v="0.24855218353093231"/>
    <x v="1716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x v="362"/>
    <b v="1"/>
    <s v="technology/hardware"/>
    <n v="9.7385668105708714E-2"/>
    <x v="1717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x v="363"/>
    <b v="1"/>
    <s v="technology/hardware"/>
    <n v="0.87031327056721053"/>
    <x v="1718"/>
    <x v="2"/>
    <s v="hardware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x v="364"/>
    <b v="1"/>
    <s v="technology/hardware"/>
    <n v="0.28182984906151504"/>
    <x v="1719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x v="8"/>
    <b v="0"/>
    <s v="photography/people"/>
    <n v="19.685039370078741"/>
    <x v="1720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x v="78"/>
    <b v="0"/>
    <s v="photography/people"/>
    <s v="0"/>
    <x v="1721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x v="38"/>
    <b v="0"/>
    <s v="photography/people"/>
    <n v="23.255813953488371"/>
    <x v="1722"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x v="63"/>
    <b v="0"/>
    <s v="photography/people"/>
    <n v="4.7288776796973515"/>
    <x v="1723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x v="80"/>
    <b v="0"/>
    <s v="photography/people"/>
    <n v="31.372549019607842"/>
    <x v="1724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x v="29"/>
    <b v="0"/>
    <s v="photography/people"/>
    <n v="2000"/>
    <x v="1725"/>
    <x v="8"/>
    <s v="people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x v="33"/>
    <b v="0"/>
    <s v="photography/people"/>
    <n v="2.3544520547945207"/>
    <x v="1726"/>
    <x v="8"/>
    <s v="people"/>
  </r>
  <r>
    <n v="1988"/>
    <s v="Phillip Michael Photography"/>
    <s v="Expressing art in an image!"/>
    <n v="6000"/>
    <n v="25"/>
    <x v="2"/>
    <s v="US"/>
    <s v="USD"/>
    <n v="1440094742"/>
    <n v="1437502742"/>
    <b v="0"/>
    <x v="29"/>
    <b v="0"/>
    <s v="photography/people"/>
    <n v="240"/>
    <x v="1727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x v="29"/>
    <b v="0"/>
    <s v="photography/people"/>
    <n v="100"/>
    <x v="916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x v="81"/>
    <b v="0"/>
    <s v="photography/people"/>
    <n v="5.8939096267190569"/>
    <x v="1728"/>
    <x v="8"/>
    <s v="people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x v="83"/>
    <b v="0"/>
    <s v="photography/people"/>
    <n v="14.285714285714286"/>
    <x v="1729"/>
    <x v="8"/>
    <s v="people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x v="84"/>
    <b v="0"/>
    <s v="photography/people"/>
    <n v="750"/>
    <x v="159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x v="78"/>
    <b v="0"/>
    <s v="photography/people"/>
    <s v="0"/>
    <x v="454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x v="78"/>
    <b v="0"/>
    <s v="photography/people"/>
    <s v="0"/>
    <x v="1000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x v="83"/>
    <b v="0"/>
    <s v="photography/people"/>
    <n v="12.820512820512821"/>
    <x v="1730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x v="78"/>
    <b v="0"/>
    <s v="photography/people"/>
    <s v="0"/>
    <x v="1731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x v="78"/>
    <b v="0"/>
    <s v="photography/people"/>
    <s v="0"/>
    <x v="413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x v="83"/>
    <b v="0"/>
    <s v="photography/people"/>
    <n v="3.8167938931297711"/>
    <x v="1732"/>
    <x v="8"/>
    <s v="people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x v="63"/>
    <b v="0"/>
    <s v="photography/people"/>
    <n v="131.35593220338984"/>
    <x v="1733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x v="20"/>
    <b v="0"/>
    <s v="photography/people"/>
    <n v="8"/>
    <x v="1734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x v="365"/>
    <b v="1"/>
    <s v="technology/hardware"/>
    <n v="0.26169167011623867"/>
    <x v="1735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x v="366"/>
    <b v="1"/>
    <s v="technology/hardware"/>
    <n v="0.46126691016024318"/>
    <x v="1736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x v="57"/>
    <b v="1"/>
    <s v="technology/hardware"/>
    <n v="0.32051282051282054"/>
    <x v="1737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x v="178"/>
    <b v="1"/>
    <s v="technology/hardware"/>
    <n v="0.42658388891619026"/>
    <x v="1738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x v="277"/>
    <b v="1"/>
    <s v="technology/hardware"/>
    <n v="0.80853750926786128"/>
    <x v="1739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x v="175"/>
    <b v="1"/>
    <s v="technology/hardware"/>
    <n v="0.40348612007746931"/>
    <x v="1740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x v="89"/>
    <b v="1"/>
    <s v="technology/hardware"/>
    <n v="0.86423551454854064"/>
    <x v="1741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x v="14"/>
    <b v="1"/>
    <s v="technology/hardware"/>
    <n v="0.85415443175638928"/>
    <x v="1742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x v="367"/>
    <b v="1"/>
    <s v="technology/hardware"/>
    <n v="0.32769909358430716"/>
    <x v="1743"/>
    <x v="2"/>
    <s v="hardware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x v="368"/>
    <b v="1"/>
    <s v="technology/hardware"/>
    <n v="0.31244825075846816"/>
    <x v="1744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x v="369"/>
    <b v="1"/>
    <s v="technology/hardware"/>
    <n v="0.12201609636343226"/>
    <x v="1745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x v="275"/>
    <b v="1"/>
    <s v="technology/hardware"/>
    <n v="0.42571306939123033"/>
    <x v="1746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x v="370"/>
    <b v="1"/>
    <s v="technology/hardware"/>
    <n v="0.20205540864443552"/>
    <x v="1747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x v="371"/>
    <b v="1"/>
    <s v="technology/hardware"/>
    <n v="1.2797899533647527E-2"/>
    <x v="1748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x v="372"/>
    <b v="1"/>
    <s v="technology/hardware"/>
    <n v="0.88495466450999938"/>
    <x v="1749"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x v="373"/>
    <b v="1"/>
    <s v="technology/hardware"/>
    <n v="0.10851375010281678"/>
    <x v="1750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x v="374"/>
    <b v="1"/>
    <s v="technology/hardware"/>
    <n v="0.79934517643146741"/>
    <x v="1751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x v="375"/>
    <b v="1"/>
    <s v="technology/hardware"/>
    <n v="0.97805794707442562"/>
    <x v="1752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x v="376"/>
    <b v="1"/>
    <s v="technology/hardware"/>
    <n v="0.20622394167162034"/>
    <x v="1753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x v="259"/>
    <b v="1"/>
    <s v="technology/hardware"/>
    <n v="0.51993067590987874"/>
    <x v="1754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x v="195"/>
    <b v="1"/>
    <s v="technology/hardware"/>
    <n v="0.3557452863749555"/>
    <x v="1755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x v="166"/>
    <b v="1"/>
    <s v="technology/hardware"/>
    <n v="0.79912415992072683"/>
    <x v="1756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x v="377"/>
    <b v="1"/>
    <s v="technology/hardware"/>
    <n v="0.61935228138412846"/>
    <x v="1757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x v="217"/>
    <b v="1"/>
    <s v="technology/hardware"/>
    <n v="0.17083796019475528"/>
    <x v="1758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x v="378"/>
    <b v="1"/>
    <s v="technology/hardware"/>
    <n v="0.49714143673875216"/>
    <x v="1759"/>
    <x v="2"/>
    <s v="hardware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x v="379"/>
    <b v="1"/>
    <s v="technology/hardware"/>
    <n v="0.74915861995392985"/>
    <x v="1760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x v="380"/>
    <b v="1"/>
    <s v="technology/hardware"/>
    <n v="0.83160774725777342"/>
    <x v="1761"/>
    <x v="2"/>
    <s v="hardware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x v="1"/>
    <b v="1"/>
    <s v="technology/hardware"/>
    <n v="0.79260237780713338"/>
    <x v="1762"/>
    <x v="2"/>
    <s v="hardware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x v="225"/>
    <b v="1"/>
    <s v="technology/hardware"/>
    <n v="0.27685492801771872"/>
    <x v="1763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x v="381"/>
    <b v="1"/>
    <s v="technology/hardware"/>
    <n v="0.44201041357541748"/>
    <x v="1764"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x v="278"/>
    <b v="1"/>
    <s v="technology/hardware"/>
    <n v="0.83090984628167841"/>
    <x v="1765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x v="382"/>
    <b v="1"/>
    <s v="technology/hardware"/>
    <n v="0.32874406616960566"/>
    <x v="1766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x v="150"/>
    <b v="1"/>
    <s v="technology/hardware"/>
    <n v="0.55967225592692915"/>
    <x v="1767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x v="278"/>
    <b v="1"/>
    <s v="technology/hardware"/>
    <n v="0.25851818239578012"/>
    <x v="1768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x v="383"/>
    <b v="1"/>
    <s v="technology/hardware"/>
    <n v="0.47385184808736214"/>
    <x v="1769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x v="384"/>
    <b v="1"/>
    <s v="technology/hardware"/>
    <n v="0.75948405716383338"/>
    <x v="1770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x v="385"/>
    <b v="1"/>
    <s v="technology/hardware"/>
    <n v="0.33280483924860654"/>
    <x v="1771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x v="386"/>
    <b v="1"/>
    <s v="technology/hardware"/>
    <n v="0.23780505930263665"/>
    <x v="1772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x v="169"/>
    <b v="1"/>
    <s v="technology/hardware"/>
    <n v="0.73412383788196467"/>
    <x v="1773"/>
    <x v="2"/>
    <s v="hardware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x v="197"/>
    <b v="1"/>
    <s v="technology/hardware"/>
    <n v="0.4029474261061578"/>
    <x v="1774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x v="148"/>
    <b v="1"/>
    <s v="technology/hardware"/>
    <n v="0.5498639810152226"/>
    <x v="1775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x v="205"/>
    <b v="1"/>
    <s v="technology/hardware"/>
    <n v="0.80951995466688254"/>
    <x v="1776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x v="189"/>
    <b v="1"/>
    <s v="technology/hardware"/>
    <n v="0.19754671230922835"/>
    <x v="1777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x v="387"/>
    <b v="1"/>
    <s v="technology/hardware"/>
    <n v="0.92410054213898474"/>
    <x v="1778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x v="40"/>
    <b v="1"/>
    <s v="technology/hardware"/>
    <n v="0.12207271497939337"/>
    <x v="1779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x v="37"/>
    <b v="1"/>
    <s v="technology/hardware"/>
    <n v="0.82576383154417832"/>
    <x v="1780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x v="388"/>
    <b v="1"/>
    <s v="technology/hardware"/>
    <n v="0.97088340482865887"/>
    <x v="1781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x v="389"/>
    <b v="1"/>
    <s v="technology/hardware"/>
    <n v="0.67416202651518908"/>
    <x v="1782"/>
    <x v="2"/>
    <s v="hardware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x v="390"/>
    <b v="1"/>
    <s v="technology/hardware"/>
    <n v="0.83201112898086127"/>
    <x v="1783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x v="203"/>
    <b v="1"/>
    <s v="technology/hardware"/>
    <n v="0.21129587761742769"/>
    <x v="1784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x v="391"/>
    <b v="1"/>
    <s v="technology/hardware"/>
    <n v="0.76709176335219098"/>
    <x v="1785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x v="392"/>
    <b v="1"/>
    <s v="technology/hardware"/>
    <n v="0.28324760372527247"/>
    <x v="1786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x v="212"/>
    <b v="1"/>
    <s v="technology/hardware"/>
    <n v="0.98990298950702826"/>
    <x v="1787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x v="393"/>
    <b v="1"/>
    <s v="technology/hardware"/>
    <n v="0.88034811479739417"/>
    <x v="1788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x v="21"/>
    <b v="1"/>
    <s v="technology/hardware"/>
    <n v="0.59731209556993525"/>
    <x v="1789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x v="394"/>
    <b v="1"/>
    <s v="technology/hardware"/>
    <n v="0.65166957745744603"/>
    <x v="1790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x v="395"/>
    <b v="1"/>
    <s v="technology/hardware"/>
    <n v="0.49448109648216254"/>
    <x v="1791"/>
    <x v="2"/>
    <s v="hardware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x v="396"/>
    <b v="1"/>
    <s v="technology/hardware"/>
    <n v="0.59424326833797581"/>
    <x v="1792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x v="269"/>
    <b v="1"/>
    <s v="technology/hardware"/>
    <n v="0.69707461021911377"/>
    <x v="1793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x v="397"/>
    <b v="1"/>
    <s v="technology/hardware"/>
    <n v="0.50916496945010181"/>
    <x v="1794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x v="2"/>
    <b v="1"/>
    <s v="technology/hardware"/>
    <n v="0.92661230541141582"/>
    <x v="1795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x v="398"/>
    <b v="1"/>
    <s v="technology/hardware"/>
    <n v="0.86973916522434924"/>
    <x v="1796"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x v="72"/>
    <b v="1"/>
    <s v="technology/hardware"/>
    <n v="0.67544748395812226"/>
    <x v="1797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x v="399"/>
    <b v="1"/>
    <s v="technology/hardware"/>
    <n v="0.52310349124983502"/>
    <x v="1798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x v="400"/>
    <b v="1"/>
    <s v="technology/hardware"/>
    <n v="0.50196991819772718"/>
    <x v="1799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x v="71"/>
    <b v="1"/>
    <s v="technology/hardware"/>
    <n v="0.45745654162854527"/>
    <x v="1800"/>
    <x v="2"/>
    <s v="hardware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x v="73"/>
    <b v="1"/>
    <s v="technology/hardware"/>
    <n v="0.78821656050955413"/>
    <x v="1801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x v="88"/>
    <b v="1"/>
    <s v="technology/hardware"/>
    <n v="0.95035461532116094"/>
    <x v="1802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x v="40"/>
    <b v="1"/>
    <s v="technology/hardware"/>
    <n v="0.7787758049309903"/>
    <x v="1803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x v="401"/>
    <b v="1"/>
    <s v="technology/hardware"/>
    <n v="0.31513214120945193"/>
    <x v="1804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x v="402"/>
    <b v="1"/>
    <s v="technology/hardware"/>
    <n v="0.3562141559505575"/>
    <x v="1805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x v="403"/>
    <b v="1"/>
    <s v="technology/hardware"/>
    <n v="0.90308564788501133"/>
    <x v="1806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x v="404"/>
    <b v="1"/>
    <s v="technology/hardware"/>
    <n v="0.65528952984942102"/>
    <x v="1807"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x v="83"/>
    <b v="1"/>
    <s v="technology/hardware"/>
    <n v="0.97560975609756095"/>
    <x v="1808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x v="405"/>
    <b v="1"/>
    <s v="technology/hardware"/>
    <n v="5.9581481653622974E-2"/>
    <x v="1809"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x v="406"/>
    <b v="1"/>
    <s v="technology/hardware"/>
    <n v="0.18404371998667193"/>
    <x v="1810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x v="101"/>
    <b v="1"/>
    <s v="technology/hardware"/>
    <n v="0.86574090106312984"/>
    <x v="1811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x v="53"/>
    <b v="1"/>
    <s v="technology/hardware"/>
    <n v="0.76216607598795783"/>
    <x v="1812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x v="407"/>
    <b v="1"/>
    <s v="technology/hardware"/>
    <n v="0.34701738557101713"/>
    <x v="1813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x v="133"/>
    <b v="1"/>
    <s v="technology/hardware"/>
    <n v="0.19692792437967704"/>
    <x v="1814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x v="165"/>
    <b v="1"/>
    <s v="music/indie rock"/>
    <n v="0.87281795511221949"/>
    <x v="1815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x v="44"/>
    <b v="1"/>
    <s v="music/indie rock"/>
    <n v="0.90307043949428056"/>
    <x v="1816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x v="20"/>
    <b v="1"/>
    <s v="music/indie rock"/>
    <n v="0.88235294117647056"/>
    <x v="1817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x v="67"/>
    <b v="1"/>
    <s v="music/indie rock"/>
    <n v="0.92307692307692313"/>
    <x v="1818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x v="183"/>
    <b v="1"/>
    <s v="music/indie rock"/>
    <n v="0.80949811117107395"/>
    <x v="1819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x v="2"/>
    <b v="1"/>
    <s v="music/indie rock"/>
    <n v="0.99304865938430986"/>
    <x v="1820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x v="20"/>
    <b v="1"/>
    <s v="music/indie rock"/>
    <n v="0.96587250482936249"/>
    <x v="1821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x v="11"/>
    <b v="1"/>
    <s v="music/indie rock"/>
    <n v="0.86572091466300372"/>
    <x v="1822"/>
    <x v="4"/>
    <s v="indie rock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x v="95"/>
    <b v="1"/>
    <s v="music/indie rock"/>
    <n v="0.83056202471088125"/>
    <x v="1823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x v="322"/>
    <b v="1"/>
    <s v="music/indie rock"/>
    <n v="0.86926003153240772"/>
    <x v="1824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x v="336"/>
    <b v="1"/>
    <s v="music/indie rock"/>
    <n v="0.83009749033858748"/>
    <x v="1825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x v="165"/>
    <b v="1"/>
    <s v="music/indie rock"/>
    <n v="0.98732927431298334"/>
    <x v="1826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x v="23"/>
    <b v="1"/>
    <s v="music/indie rock"/>
    <n v="0.97592713077423554"/>
    <x v="1827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x v="250"/>
    <b v="1"/>
    <s v="music/indie rock"/>
    <n v="0.82958046930552265"/>
    <x v="1828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x v="19"/>
    <b v="1"/>
    <s v="music/indie rock"/>
    <n v="1"/>
    <x v="1829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x v="25"/>
    <b v="1"/>
    <s v="music/indie rock"/>
    <n v="0.98360655737704916"/>
    <x v="1830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x v="44"/>
    <b v="1"/>
    <s v="music/indie rock"/>
    <n v="1"/>
    <x v="1831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x v="58"/>
    <b v="1"/>
    <s v="music/indie rock"/>
    <n v="0.99667774086378735"/>
    <x v="1832"/>
    <x v="4"/>
    <s v="indie rock"/>
  </r>
  <r>
    <n v="2099"/>
    <s v="Roosevelt Died."/>
    <s v="Our tour van died, we need help!"/>
    <n v="3000"/>
    <n v="3971"/>
    <x v="0"/>
    <s v="US"/>
    <s v="USD"/>
    <n v="1435808400"/>
    <n v="1434650084"/>
    <b v="0"/>
    <x v="287"/>
    <b v="1"/>
    <s v="music/indie rock"/>
    <n v="0.75547720977083854"/>
    <x v="1833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x v="74"/>
    <b v="1"/>
    <s v="music/indie rock"/>
    <n v="0.73170731707317072"/>
    <x v="1834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x v="34"/>
    <b v="1"/>
    <s v="music/indie rock"/>
    <n v="0.88300220750551872"/>
    <x v="1835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x v="44"/>
    <b v="1"/>
    <s v="music/indie rock"/>
    <n v="0.73529411764705888"/>
    <x v="1836"/>
    <x v="4"/>
    <s v="indie rock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x v="248"/>
    <b v="1"/>
    <s v="music/indie rock"/>
    <n v="0.68435410066877855"/>
    <x v="1837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x v="77"/>
    <b v="1"/>
    <s v="music/indie rock"/>
    <n v="0.77220077220077221"/>
    <x v="1838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x v="221"/>
    <b v="1"/>
    <s v="music/indie rock"/>
    <n v="0.39370078740157483"/>
    <x v="1839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x v="34"/>
    <b v="1"/>
    <s v="music/indie rock"/>
    <n v="0.93418259023354566"/>
    <x v="1840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x v="6"/>
    <b v="1"/>
    <s v="music/indie rock"/>
    <n v="0.92822069375214655"/>
    <x v="1841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x v="277"/>
    <b v="1"/>
    <s v="music/indie rock"/>
    <n v="0.93185789167152011"/>
    <x v="1842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x v="244"/>
    <b v="1"/>
    <s v="music/indie rock"/>
    <n v="0.93874677305796761"/>
    <x v="1843"/>
    <x v="4"/>
    <s v="indie rock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x v="44"/>
    <b v="1"/>
    <s v="music/indie rock"/>
    <n v="0.99651220727453915"/>
    <x v="1844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x v="70"/>
    <b v="1"/>
    <s v="music/indie rock"/>
    <n v="0.93896713615023475"/>
    <x v="926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x v="202"/>
    <b v="1"/>
    <s v="music/indie rock"/>
    <n v="1"/>
    <x v="1845"/>
    <x v="4"/>
    <s v="indie rock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x v="329"/>
    <b v="1"/>
    <s v="music/indie rock"/>
    <n v="0.9536784741144414"/>
    <x v="1846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x v="206"/>
    <b v="1"/>
    <s v="music/indie rock"/>
    <n v="0.95510983763132762"/>
    <x v="1847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x v="17"/>
    <b v="1"/>
    <s v="music/indie rock"/>
    <n v="0.44313146233382572"/>
    <x v="1848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x v="297"/>
    <b v="1"/>
    <s v="music/indie rock"/>
    <n v="0.99103935252095632"/>
    <x v="1849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x v="2"/>
    <b v="1"/>
    <s v="music/indie rock"/>
    <n v="0.67681895093062605"/>
    <x v="1850"/>
    <x v="4"/>
    <s v="indie rock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x v="57"/>
    <b v="1"/>
    <s v="music/indie rock"/>
    <n v="0.74288133956363156"/>
    <x v="1851"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x v="19"/>
    <b v="1"/>
    <s v="music/indie rock"/>
    <n v="0.99255583126550873"/>
    <x v="1852"/>
    <x v="4"/>
    <s v="indie rock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x v="50"/>
    <b v="1"/>
    <s v="music/indie rock"/>
    <n v="0.99127307962524913"/>
    <x v="1853"/>
    <x v="4"/>
    <s v="indie rock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x v="73"/>
    <b v="0"/>
    <s v="games/video games"/>
    <n v="176.05633802816902"/>
    <x v="1854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x v="83"/>
    <b v="0"/>
    <s v="games/video games"/>
    <n v="258.06451612903226"/>
    <x v="1855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x v="81"/>
    <b v="0"/>
    <s v="games/video games"/>
    <n v="10"/>
    <x v="1725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x v="81"/>
    <b v="0"/>
    <s v="games/video games"/>
    <n v="9.5652173913043477"/>
    <x v="185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x v="74"/>
    <b v="0"/>
    <s v="games/video games"/>
    <n v="70.422535211267601"/>
    <x v="1856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x v="84"/>
    <b v="0"/>
    <s v="games/video games"/>
    <n v="2000"/>
    <x v="1857"/>
    <x v="6"/>
    <s v="video games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x v="163"/>
    <b v="0"/>
    <s v="games/video games"/>
    <n v="3.4670629024269441"/>
    <x v="1858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x v="29"/>
    <b v="0"/>
    <s v="games/video games"/>
    <n v="600"/>
    <x v="1859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x v="8"/>
    <b v="0"/>
    <s v="games/video games"/>
    <n v="8.4745762711864412"/>
    <x v="1860"/>
    <x v="6"/>
    <s v="video games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x v="80"/>
    <b v="0"/>
    <s v="games/video games"/>
    <n v="494.11764705882354"/>
    <x v="1861"/>
    <x v="6"/>
    <s v="video games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x v="83"/>
    <b v="0"/>
    <s v="games/video games"/>
    <n v="20"/>
    <x v="1862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x v="221"/>
    <b v="0"/>
    <s v="games/video games"/>
    <n v="47.326300645057479"/>
    <x v="1863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x v="83"/>
    <b v="0"/>
    <s v="games/video games"/>
    <n v="62.5"/>
    <x v="574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x v="83"/>
    <b v="0"/>
    <s v="games/video games"/>
    <n v="57.692307692307693"/>
    <x v="414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x v="19"/>
    <b v="0"/>
    <s v="games/video games"/>
    <n v="10.460251046025105"/>
    <x v="1471"/>
    <x v="6"/>
    <s v="video games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x v="80"/>
    <b v="0"/>
    <s v="games/video games"/>
    <n v="1677.5005242189138"/>
    <x v="1864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x v="408"/>
    <b v="0"/>
    <s v="games/video games"/>
    <n v="3.5203830176723225"/>
    <x v="1865"/>
    <x v="6"/>
    <s v="video games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x v="8"/>
    <b v="0"/>
    <s v="games/video games"/>
    <n v="7.8125"/>
    <x v="1866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x v="66"/>
    <b v="0"/>
    <s v="games/video games"/>
    <n v="18.450184501845019"/>
    <x v="1867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x v="202"/>
    <b v="0"/>
    <s v="games/video games"/>
    <n v="892.85714285714289"/>
    <x v="1868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x v="78"/>
    <b v="0"/>
    <s v="games/video games"/>
    <s v="0"/>
    <x v="828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x v="8"/>
    <b v="0"/>
    <s v="games/video games"/>
    <n v="17.470881863560731"/>
    <x v="1869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x v="81"/>
    <b v="0"/>
    <s v="games/video games"/>
    <n v="8.8888888888888893"/>
    <x v="1870"/>
    <x v="6"/>
    <s v="video games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x v="54"/>
    <b v="0"/>
    <s v="games/video games"/>
    <n v="58.484349258649097"/>
    <x v="1871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x v="30"/>
    <b v="0"/>
    <s v="games/video games"/>
    <n v="3.285870755750274"/>
    <x v="1872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x v="29"/>
    <b v="0"/>
    <s v="games/video games"/>
    <n v="5000"/>
    <x v="1383"/>
    <x v="6"/>
    <s v="video games"/>
  </r>
  <r>
    <n v="2147"/>
    <s v="Johnny Rocketfingers 3"/>
    <s v="A Point and Click Adventure on Steroids."/>
    <n v="390000"/>
    <n v="2716"/>
    <x v="2"/>
    <s v="US"/>
    <s v="USD"/>
    <n v="1416125148"/>
    <n v="1413356748"/>
    <b v="0"/>
    <x v="165"/>
    <b v="0"/>
    <s v="games/video games"/>
    <n v="143.59351988217966"/>
    <x v="1873"/>
    <x v="6"/>
    <s v="video games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x v="84"/>
    <b v="0"/>
    <s v="games/video games"/>
    <n v="50"/>
    <x v="1874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x v="78"/>
    <b v="0"/>
    <s v="games/video games"/>
    <s v="0"/>
    <x v="454"/>
    <x v="6"/>
    <s v="video games"/>
  </r>
  <r>
    <n v="2150"/>
    <s v="The Unknown Door"/>
    <s v="A pixel styled open world detective game."/>
    <n v="50000"/>
    <n v="405"/>
    <x v="2"/>
    <s v="NO"/>
    <s v="NOK"/>
    <n v="1468392599"/>
    <n v="1465800599"/>
    <b v="0"/>
    <x v="80"/>
    <b v="0"/>
    <s v="games/video games"/>
    <n v="123.45679012345678"/>
    <x v="1875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x v="79"/>
    <b v="0"/>
    <s v="games/video games"/>
    <n v="381.35593220338984"/>
    <x v="1876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x v="80"/>
    <b v="0"/>
    <s v="games/video games"/>
    <n v="600"/>
    <x v="542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x v="80"/>
    <b v="0"/>
    <s v="games/video games"/>
    <n v="10959.558823529413"/>
    <x v="1877"/>
    <x v="6"/>
    <s v="video games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x v="84"/>
    <b v="0"/>
    <s v="games/video games"/>
    <n v="125"/>
    <x v="1878"/>
    <x v="6"/>
    <s v="video games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x v="81"/>
    <b v="0"/>
    <s v="games/video games"/>
    <n v="43.478260869565219"/>
    <x v="1879"/>
    <x v="6"/>
    <s v="video games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x v="183"/>
    <b v="0"/>
    <s v="games/video games"/>
    <n v="37.508372404554585"/>
    <x v="1880"/>
    <x v="6"/>
    <s v="video games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x v="7"/>
    <b v="0"/>
    <s v="games/video games"/>
    <n v="3.547105561861521"/>
    <x v="1881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x v="409"/>
    <b v="0"/>
    <s v="games/video games"/>
    <n v="15.174422398256763"/>
    <x v="1882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x v="84"/>
    <b v="0"/>
    <s v="games/video games"/>
    <n v="138.46153846153845"/>
    <x v="1883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x v="38"/>
    <b v="0"/>
    <s v="games/video games"/>
    <n v="117.64705882352941"/>
    <x v="1884"/>
    <x v="6"/>
    <s v="video games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x v="62"/>
    <b v="1"/>
    <s v="music/rock"/>
    <n v="0.86393088552915764"/>
    <x v="1885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x v="6"/>
    <b v="1"/>
    <s v="music/rock"/>
    <n v="0.89073634204275531"/>
    <x v="1886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x v="34"/>
    <b v="1"/>
    <s v="music/rock"/>
    <n v="0.75642965204236001"/>
    <x v="1887"/>
    <x v="4"/>
    <s v="rock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x v="183"/>
    <b v="1"/>
    <s v="music/rock"/>
    <n v="0.97431355181576618"/>
    <x v="1888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x v="27"/>
    <b v="1"/>
    <s v="music/rock"/>
    <n v="0.72129255626081934"/>
    <x v="1889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x v="58"/>
    <b v="1"/>
    <s v="music/rock"/>
    <n v="0.68212824010914053"/>
    <x v="1890"/>
    <x v="4"/>
    <s v="rock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x v="22"/>
    <b v="1"/>
    <s v="music/rock"/>
    <n v="0.83333333333333337"/>
    <x v="961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x v="158"/>
    <b v="1"/>
    <s v="music/rock"/>
    <n v="0.82249280204563102"/>
    <x v="1891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x v="63"/>
    <b v="1"/>
    <s v="music/rock"/>
    <n v="1"/>
    <x v="449"/>
    <x v="4"/>
    <s v="rock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x v="10"/>
    <b v="1"/>
    <s v="music/rock"/>
    <n v="0.55292259083728279"/>
    <x v="1892"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x v="5"/>
    <b v="1"/>
    <s v="music/rock"/>
    <n v="0.94272920103700208"/>
    <x v="1893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x v="62"/>
    <b v="1"/>
    <s v="music/rock"/>
    <n v="1"/>
    <x v="834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x v="240"/>
    <b v="1"/>
    <s v="music/rock"/>
    <n v="0.78784468204839619"/>
    <x v="1894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x v="287"/>
    <b v="1"/>
    <s v="music/rock"/>
    <n v="0.97110949259529011"/>
    <x v="1895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x v="55"/>
    <b v="1"/>
    <s v="music/rock"/>
    <n v="0.4"/>
    <x v="1896"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x v="26"/>
    <b v="1"/>
    <s v="music/rock"/>
    <n v="0.79352483732740831"/>
    <x v="1897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x v="44"/>
    <b v="1"/>
    <s v="music/rock"/>
    <n v="0.99880143827407109"/>
    <x v="1898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x v="410"/>
    <b v="1"/>
    <s v="music/rock"/>
    <n v="0.72129255626081934"/>
    <x v="1899"/>
    <x v="4"/>
    <s v="rock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x v="64"/>
    <b v="1"/>
    <s v="music/rock"/>
    <n v="0.61957868649318459"/>
    <x v="1900"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x v="76"/>
    <b v="1"/>
    <s v="music/rock"/>
    <n v="0.93297333002438787"/>
    <x v="1901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x v="28"/>
    <b v="1"/>
    <s v="games/tabletop games"/>
    <n v="0.6531678641410843"/>
    <x v="1902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x v="289"/>
    <b v="1"/>
    <s v="games/tabletop games"/>
    <n v="0.19077901430842609"/>
    <x v="1903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x v="411"/>
    <b v="1"/>
    <s v="games/tabletop games"/>
    <n v="0.2043828772567276"/>
    <x v="1904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x v="161"/>
    <b v="1"/>
    <s v="games/tabletop games"/>
    <n v="0.35119758376062371"/>
    <x v="1905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x v="412"/>
    <b v="1"/>
    <s v="games/tabletop games"/>
    <n v="5.3851166147002916E-2"/>
    <x v="1906"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x v="413"/>
    <b v="1"/>
    <s v="games/tabletop games"/>
    <n v="0.91178481878276729"/>
    <x v="1907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x v="414"/>
    <b v="1"/>
    <s v="games/tabletop games"/>
    <n v="9.8556880871834174E-2"/>
    <x v="1908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x v="415"/>
    <b v="1"/>
    <s v="games/tabletop games"/>
    <n v="0.24261426363435637"/>
    <x v="1909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x v="106"/>
    <b v="1"/>
    <s v="games/tabletop games"/>
    <n v="0.19870839542970692"/>
    <x v="1910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x v="416"/>
    <b v="1"/>
    <s v="games/tabletop games"/>
    <n v="0.54168092142775692"/>
    <x v="1911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x v="20"/>
    <b v="1"/>
    <s v="games/tabletop games"/>
    <n v="0.83518930957683746"/>
    <x v="1912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x v="417"/>
    <b v="1"/>
    <s v="games/tabletop games"/>
    <n v="9.2486390242315877E-2"/>
    <x v="1913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x v="418"/>
    <b v="1"/>
    <s v="games/tabletop games"/>
    <n v="0.2210563546333412"/>
    <x v="1914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x v="419"/>
    <b v="1"/>
    <s v="games/tabletop games"/>
    <n v="0.18609151980944227"/>
    <x v="1915"/>
    <x v="6"/>
    <s v="tabletop games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x v="248"/>
    <b v="1"/>
    <s v="games/tabletop games"/>
    <n v="0.83107497741644087"/>
    <x v="1916"/>
    <x v="6"/>
    <s v="tabletop games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x v="302"/>
    <b v="1"/>
    <s v="games/tabletop games"/>
    <n v="0.87845893204492687"/>
    <x v="1917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x v="420"/>
    <b v="1"/>
    <s v="games/tabletop games"/>
    <n v="0.10514903245540549"/>
    <x v="1918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x v="421"/>
    <b v="1"/>
    <s v="games/tabletop games"/>
    <n v="0.75248791316289487"/>
    <x v="1919"/>
    <x v="6"/>
    <s v="tabletop games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x v="140"/>
    <b v="1"/>
    <s v="games/tabletop games"/>
    <n v="0.68037496220139104"/>
    <x v="1920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x v="40"/>
    <b v="1"/>
    <s v="games/tabletop games"/>
    <n v="0.18445079774970027"/>
    <x v="1921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x v="33"/>
    <b v="1"/>
    <s v="music/electronic music"/>
    <n v="0.26128886671892443"/>
    <x v="1922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x v="422"/>
    <b v="1"/>
    <s v="music/electronic music"/>
    <n v="0.14200889330694336"/>
    <x v="1923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x v="133"/>
    <b v="1"/>
    <s v="music/electronic music"/>
    <n v="0.91282519397535367"/>
    <x v="1924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x v="196"/>
    <b v="1"/>
    <s v="music/electronic music"/>
    <n v="0.7526342197691922"/>
    <x v="1925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x v="74"/>
    <b v="1"/>
    <s v="music/electronic music"/>
    <n v="0.65789473684210531"/>
    <x v="849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x v="69"/>
    <b v="1"/>
    <s v="music/electronic music"/>
    <n v="0.97345132743362828"/>
    <x v="1926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x v="63"/>
    <b v="1"/>
    <s v="music/electronic music"/>
    <n v="1"/>
    <x v="1255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x v="54"/>
    <b v="1"/>
    <s v="music/electronic music"/>
    <n v="0.98425196850393704"/>
    <x v="1927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x v="41"/>
    <b v="1"/>
    <s v="music/electronic music"/>
    <n v="0.66312997347480107"/>
    <x v="1928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x v="250"/>
    <b v="1"/>
    <s v="music/electronic music"/>
    <n v="0.89746466232892075"/>
    <x v="1929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x v="148"/>
    <b v="1"/>
    <s v="music/electronic music"/>
    <n v="0.5112474437627812"/>
    <x v="1930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x v="252"/>
    <b v="1"/>
    <s v="music/electronic music"/>
    <n v="0.87425324202243915"/>
    <x v="1931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x v="29"/>
    <b v="1"/>
    <s v="music/electronic music"/>
    <n v="0.5"/>
    <x v="506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x v="54"/>
    <b v="1"/>
    <s v="music/electronic music"/>
    <n v="0.34187839385530566"/>
    <x v="1932"/>
    <x v="4"/>
    <s v="electronic music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x v="51"/>
    <b v="1"/>
    <s v="music/electronic music"/>
    <n v="0.63953488372093026"/>
    <x v="1933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x v="25"/>
    <b v="1"/>
    <s v="music/electronic music"/>
    <n v="0.94637223974763407"/>
    <x v="1934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x v="82"/>
    <b v="1"/>
    <s v="music/electronic music"/>
    <n v="0.9882352941176471"/>
    <x v="1935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x v="88"/>
    <b v="1"/>
    <s v="music/electronic music"/>
    <n v="0.81411347113560695"/>
    <x v="1936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x v="10"/>
    <b v="1"/>
    <s v="music/electronic music"/>
    <n v="0.98522167487684731"/>
    <x v="345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x v="50"/>
    <b v="1"/>
    <s v="music/electronic music"/>
    <n v="0.98870056497175141"/>
    <x v="1937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x v="423"/>
    <b v="1"/>
    <s v="games/tabletop games"/>
    <n v="0.92489826119126894"/>
    <x v="1938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x v="209"/>
    <b v="1"/>
    <s v="games/tabletop games"/>
    <n v="0.61500615006150061"/>
    <x v="1939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x v="61"/>
    <b v="1"/>
    <s v="games/tabletop games"/>
    <n v="0.94517958412098302"/>
    <x v="1940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x v="228"/>
    <b v="1"/>
    <s v="games/tabletop games"/>
    <n v="0.41126876413736374"/>
    <x v="1941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x v="424"/>
    <b v="1"/>
    <s v="games/tabletop games"/>
    <n v="0.10583876693602969"/>
    <x v="1942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x v="306"/>
    <b v="1"/>
    <s v="games/tabletop games"/>
    <n v="0.92197480857498026"/>
    <x v="1943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x v="425"/>
    <b v="1"/>
    <s v="games/tabletop games"/>
    <n v="0.63541717581504475"/>
    <x v="1944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x v="296"/>
    <b v="1"/>
    <s v="games/tabletop games"/>
    <n v="8.5143338810888133E-2"/>
    <x v="1945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x v="380"/>
    <b v="1"/>
    <s v="games/tabletop games"/>
    <n v="0.58463274016314548"/>
    <x v="1946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x v="156"/>
    <b v="1"/>
    <s v="games/tabletop games"/>
    <n v="0.79394731926022788"/>
    <x v="1947"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x v="426"/>
    <b v="1"/>
    <s v="games/tabletop games"/>
    <n v="8.2499429103950597E-2"/>
    <x v="1948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x v="427"/>
    <b v="1"/>
    <s v="games/tabletop games"/>
    <n v="0.20169423154497781"/>
    <x v="1949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x v="428"/>
    <b v="1"/>
    <s v="games/tabletop games"/>
    <n v="0.30116853391157694"/>
    <x v="1950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x v="33"/>
    <b v="1"/>
    <s v="games/tabletop games"/>
    <n v="8.5836909871244635E-2"/>
    <x v="1951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x v="206"/>
    <b v="1"/>
    <s v="games/tabletop games"/>
    <n v="0.65225026340876024"/>
    <x v="1952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x v="340"/>
    <b v="1"/>
    <s v="games/tabletop games"/>
    <n v="0.18618259192765477"/>
    <x v="1953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x v="429"/>
    <b v="1"/>
    <s v="games/tabletop games"/>
    <n v="0.28334408991452453"/>
    <x v="1954"/>
    <x v="6"/>
    <s v="tabletop games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x v="1"/>
    <b v="1"/>
    <s v="games/tabletop games"/>
    <n v="0.72780203784570596"/>
    <x v="1955"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x v="374"/>
    <b v="1"/>
    <s v="games/tabletop games"/>
    <n v="0.78108719213838873"/>
    <x v="1956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x v="93"/>
    <b v="1"/>
    <s v="games/tabletop games"/>
    <n v="0.36943992906753365"/>
    <x v="1957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x v="430"/>
    <b v="1"/>
    <s v="games/tabletop games"/>
    <n v="0.12400793650793651"/>
    <x v="1958"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x v="431"/>
    <b v="1"/>
    <s v="games/tabletop games"/>
    <n v="7.3524135326758902E-2"/>
    <x v="1959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x v="432"/>
    <b v="1"/>
    <s v="games/tabletop games"/>
    <n v="1.0749798441279227E-4"/>
    <x v="1960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x v="126"/>
    <b v="1"/>
    <s v="games/tabletop games"/>
    <n v="0.2652379184128163"/>
    <x v="1961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x v="433"/>
    <b v="1"/>
    <s v="games/tabletop games"/>
    <n v="3.7778260499995275E-2"/>
    <x v="1962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x v="7"/>
    <b v="1"/>
    <s v="games/tabletop games"/>
    <n v="0.99880143827407109"/>
    <x v="1963"/>
    <x v="6"/>
    <s v="tabletop games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x v="434"/>
    <b v="1"/>
    <s v="games/tabletop games"/>
    <n v="0.95735872490167662"/>
    <x v="1964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x v="130"/>
    <b v="1"/>
    <s v="games/tabletop games"/>
    <n v="0.93271152564956694"/>
    <x v="1965"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x v="387"/>
    <b v="1"/>
    <s v="games/tabletop games"/>
    <n v="0.59251735229388858"/>
    <x v="1966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x v="435"/>
    <b v="1"/>
    <s v="games/tabletop games"/>
    <n v="0.10255232219478377"/>
    <x v="1967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x v="436"/>
    <b v="1"/>
    <s v="games/tabletop games"/>
    <n v="0.74377482348473378"/>
    <x v="1968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x v="437"/>
    <b v="1"/>
    <s v="games/tabletop games"/>
    <n v="0.36727198530912059"/>
    <x v="1969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x v="87"/>
    <b v="1"/>
    <s v="games/tabletop games"/>
    <n v="0.88740987243483083"/>
    <x v="1970"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x v="438"/>
    <b v="1"/>
    <s v="games/tabletop games"/>
    <n v="0.21748586341887777"/>
    <x v="1971"/>
    <x v="6"/>
    <s v="tabletop games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x v="197"/>
    <b v="1"/>
    <s v="games/tabletop games"/>
    <n v="0.34884747858341431"/>
    <x v="1972"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x v="133"/>
    <b v="1"/>
    <s v="games/tabletop games"/>
    <n v="0.44901777362020578"/>
    <x v="1973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x v="39"/>
    <b v="1"/>
    <s v="games/tabletop games"/>
    <n v="0.15719810104693935"/>
    <x v="1974"/>
    <x v="6"/>
    <s v="tabletop games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x v="242"/>
    <b v="1"/>
    <s v="games/tabletop games"/>
    <n v="0.68259385665529015"/>
    <x v="1975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x v="190"/>
    <b v="1"/>
    <s v="games/tabletop games"/>
    <n v="5.3558995233249425E-2"/>
    <x v="1976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x v="87"/>
    <b v="1"/>
    <s v="games/tabletop games"/>
    <n v="0.30588523186100575"/>
    <x v="1977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x v="439"/>
    <b v="1"/>
    <s v="games/tabletop games"/>
    <n v="0.12828736369467608"/>
    <x v="1978"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x v="331"/>
    <b v="1"/>
    <s v="games/tabletop games"/>
    <n v="0.64871240416748577"/>
    <x v="1979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x v="65"/>
    <b v="1"/>
    <s v="games/tabletop games"/>
    <n v="0.86545118855296566"/>
    <x v="1980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x v="440"/>
    <b v="1"/>
    <s v="games/tabletop games"/>
    <n v="0.55545269394556562"/>
    <x v="1981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x v="57"/>
    <b v="1"/>
    <s v="games/tabletop games"/>
    <n v="0.33500837520938026"/>
    <x v="1982"/>
    <x v="6"/>
    <s v="tabletop games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x v="441"/>
    <b v="1"/>
    <s v="games/tabletop games"/>
    <n v="0.31223980016652791"/>
    <x v="1983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x v="442"/>
    <b v="1"/>
    <s v="games/tabletop games"/>
    <n v="0.26279482294198803"/>
    <x v="1984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x v="441"/>
    <b v="1"/>
    <s v="games/tabletop games"/>
    <n v="0.97465886939571145"/>
    <x v="1985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x v="443"/>
    <b v="1"/>
    <s v="games/tabletop games"/>
    <n v="5.5504984347594412E-2"/>
    <x v="1986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x v="444"/>
    <b v="1"/>
    <s v="games/tabletop games"/>
    <n v="0.13884106585509437"/>
    <x v="1987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x v="445"/>
    <b v="1"/>
    <s v="games/tabletop games"/>
    <n v="0.35324455120279769"/>
    <x v="1988"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x v="446"/>
    <b v="1"/>
    <s v="games/tabletop games"/>
    <n v="7.371369600471768E-2"/>
    <x v="1989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x v="206"/>
    <b v="1"/>
    <s v="games/tabletop games"/>
    <n v="0.45380286803412595"/>
    <x v="1990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x v="221"/>
    <b v="1"/>
    <s v="games/tabletop games"/>
    <n v="0.83612040133779264"/>
    <x v="1991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x v="1"/>
    <b v="1"/>
    <s v="games/tabletop games"/>
    <n v="0.2452367477834371"/>
    <x v="1992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x v="11"/>
    <b v="1"/>
    <s v="games/tabletop games"/>
    <n v="0.94501647446457993"/>
    <x v="1993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x v="447"/>
    <b v="1"/>
    <s v="games/tabletop games"/>
    <n v="0.70880587058038691"/>
    <x v="1994"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x v="332"/>
    <b v="1"/>
    <s v="games/tabletop games"/>
    <n v="0.36941263391207979"/>
    <x v="1995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x v="58"/>
    <b v="1"/>
    <s v="games/tabletop games"/>
    <n v="0.65019505851755521"/>
    <x v="1996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x v="436"/>
    <b v="1"/>
    <s v="games/tabletop games"/>
    <n v="0.24778447807233789"/>
    <x v="1997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x v="202"/>
    <b v="1"/>
    <s v="music/rock"/>
    <n v="0.54054054054054057"/>
    <x v="1998"/>
    <x v="4"/>
    <s v="rock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x v="8"/>
    <b v="1"/>
    <s v="music/rock"/>
    <n v="0.53956834532374098"/>
    <x v="1999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x v="53"/>
    <b v="1"/>
    <s v="music/rock"/>
    <n v="0.99151920572701502"/>
    <x v="2000"/>
    <x v="4"/>
    <s v="rock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x v="211"/>
    <b v="1"/>
    <s v="music/rock"/>
    <n v="0.94143194937606589"/>
    <x v="2001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x v="1"/>
    <b v="1"/>
    <s v="music/rock"/>
    <n v="0.82394946443284811"/>
    <x v="2002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x v="25"/>
    <b v="1"/>
    <s v="music/rock"/>
    <n v="0.99933377748167884"/>
    <x v="2003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x v="448"/>
    <b v="1"/>
    <s v="music/rock"/>
    <n v="0.83348922668869552"/>
    <x v="2004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x v="20"/>
    <b v="1"/>
    <s v="music/rock"/>
    <n v="0.99900099900099903"/>
    <x v="2005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x v="20"/>
    <b v="1"/>
    <s v="music/rock"/>
    <n v="0.93109869646182497"/>
    <x v="2006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x v="60"/>
    <b v="1"/>
    <s v="music/rock"/>
    <n v="0.96092248558616267"/>
    <x v="2007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x v="68"/>
    <b v="1"/>
    <s v="music/rock"/>
    <n v="0.57870370370370372"/>
    <x v="2008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x v="67"/>
    <b v="1"/>
    <s v="music/rock"/>
    <n v="0.93239658556370353"/>
    <x v="2009"/>
    <x v="4"/>
    <s v="rock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x v="74"/>
    <b v="1"/>
    <s v="music/rock"/>
    <n v="0.92391304347826086"/>
    <x v="1879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x v="300"/>
    <b v="1"/>
    <s v="music/rock"/>
    <n v="0.68455265852870462"/>
    <x v="2010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x v="69"/>
    <b v="1"/>
    <s v="music/rock"/>
    <n v="0.79840319361277445"/>
    <x v="2011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x v="108"/>
    <b v="1"/>
    <s v="music/rock"/>
    <n v="0.6708193579300431"/>
    <x v="2012"/>
    <x v="4"/>
    <s v="rock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x v="10"/>
    <b v="1"/>
    <s v="music/rock"/>
    <n v="0.99403578528827041"/>
    <x v="2013"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x v="449"/>
    <b v="1"/>
    <s v="music/rock"/>
    <n v="0.95171626165852419"/>
    <x v="2014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x v="25"/>
    <b v="1"/>
    <s v="music/rock"/>
    <n v="0.28557829604950025"/>
    <x v="2015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x v="63"/>
    <b v="1"/>
    <s v="music/rock"/>
    <n v="0.98765432098765427"/>
    <x v="2016"/>
    <x v="4"/>
    <s v="rock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x v="263"/>
    <b v="1"/>
    <s v="music/indie rock"/>
    <n v="0.74847834352760834"/>
    <x v="2017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x v="268"/>
    <b v="1"/>
    <s v="music/indie rock"/>
    <n v="0.5859872611464968"/>
    <x v="2018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x v="273"/>
    <b v="1"/>
    <s v="music/indie rock"/>
    <n v="0.91442537934476109"/>
    <x v="2019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x v="116"/>
    <b v="1"/>
    <s v="music/indie rock"/>
    <n v="0.99304537224305767"/>
    <x v="2020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x v="157"/>
    <b v="1"/>
    <s v="music/indie rock"/>
    <n v="0.98787113769826029"/>
    <x v="2021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x v="196"/>
    <b v="1"/>
    <s v="music/indie rock"/>
    <n v="0.93669293867337511"/>
    <x v="2022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x v="11"/>
    <b v="1"/>
    <s v="music/indie rock"/>
    <n v="0.93757815259204103"/>
    <x v="2023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x v="450"/>
    <b v="1"/>
    <s v="music/indie rock"/>
    <n v="0.98710622111850588"/>
    <x v="2024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x v="329"/>
    <b v="1"/>
    <s v="music/indie rock"/>
    <n v="0.93743115739937843"/>
    <x v="2025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x v="451"/>
    <b v="1"/>
    <s v="music/indie rock"/>
    <n v="0.23318732025669259"/>
    <x v="2026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x v="201"/>
    <b v="1"/>
    <s v="music/indie rock"/>
    <n v="0.96051227321237997"/>
    <x v="2027"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x v="1"/>
    <b v="1"/>
    <s v="music/indie rock"/>
    <n v="0.92707045735475901"/>
    <x v="2028"/>
    <x v="4"/>
    <s v="indie rock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x v="328"/>
    <b v="1"/>
    <s v="music/indie rock"/>
    <n v="0.56869752343602487"/>
    <x v="2029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x v="133"/>
    <b v="1"/>
    <s v="music/indie rock"/>
    <n v="0.63706440721156909"/>
    <x v="2030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x v="31"/>
    <b v="1"/>
    <s v="music/indie rock"/>
    <n v="0.97465886939571145"/>
    <x v="1094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x v="452"/>
    <b v="1"/>
    <s v="music/indie rock"/>
    <n v="0.9611441459913882"/>
    <x v="2031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x v="19"/>
    <b v="1"/>
    <s v="music/indie rock"/>
    <n v="0.96153846153846156"/>
    <x v="2032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x v="430"/>
    <b v="1"/>
    <s v="music/indie rock"/>
    <n v="0.82603667602841568"/>
    <x v="2033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x v="99"/>
    <b v="1"/>
    <s v="music/indie rock"/>
    <n v="0.92850510677808729"/>
    <x v="2034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x v="30"/>
    <b v="1"/>
    <s v="music/indie rock"/>
    <n v="0.92030185900975525"/>
    <x v="2035"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x v="31"/>
    <b v="0"/>
    <s v="food/small batch"/>
    <n v="2.5561743341404357"/>
    <x v="2036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x v="80"/>
    <b v="0"/>
    <s v="food/small batch"/>
    <n v="31.764705882352942"/>
    <x v="2037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x v="80"/>
    <b v="0"/>
    <s v="food/small batch"/>
    <n v="2.0833333333333335"/>
    <x v="2038"/>
    <x v="7"/>
    <s v="small batch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x v="42"/>
    <b v="0"/>
    <s v="food/small batch"/>
    <n v="4.823151125401929"/>
    <x v="2039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x v="63"/>
    <b v="0"/>
    <s v="food/small batch"/>
    <n v="12.5"/>
    <x v="2040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x v="29"/>
    <b v="0"/>
    <s v="food/small batch"/>
    <n v="138.88888888888889"/>
    <x v="2041"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x v="453"/>
    <b v="1"/>
    <s v="food/small batch"/>
    <n v="0.19007998620127917"/>
    <x v="2042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x v="416"/>
    <b v="1"/>
    <s v="food/small batch"/>
    <n v="0.39300451955197485"/>
    <x v="2043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x v="207"/>
    <b v="1"/>
    <s v="food/small batch"/>
    <n v="0.9441087613293051"/>
    <x v="2044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x v="430"/>
    <b v="1"/>
    <s v="food/small batch"/>
    <n v="0.97634456594510155"/>
    <x v="2045"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x v="454"/>
    <b v="1"/>
    <s v="food/small batch"/>
    <n v="0.69293466492278111"/>
    <x v="2046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x v="455"/>
    <b v="1"/>
    <s v="food/small batch"/>
    <n v="0.94066297926778797"/>
    <x v="2047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x v="225"/>
    <b v="1"/>
    <s v="food/small batch"/>
    <n v="0.47132757266300079"/>
    <x v="2048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x v="85"/>
    <b v="1"/>
    <s v="food/small batch"/>
    <n v="0.98087297694948505"/>
    <x v="2049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x v="170"/>
    <b v="1"/>
    <s v="food/small batch"/>
    <n v="0.97778473091364204"/>
    <x v="2050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x v="456"/>
    <b v="1"/>
    <s v="food/small batch"/>
    <n v="0.19203715995860063"/>
    <x v="2051"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x v="122"/>
    <b v="1"/>
    <s v="food/small batch"/>
    <n v="0.9036825062128172"/>
    <x v="2052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x v="252"/>
    <b v="1"/>
    <s v="food/small batch"/>
    <n v="0.98869591009458524"/>
    <x v="2053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x v="457"/>
    <b v="1"/>
    <s v="food/small batch"/>
    <n v="0.33989558407657167"/>
    <x v="2054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x v="458"/>
    <b v="1"/>
    <s v="food/small batch"/>
    <n v="0.94538063387771498"/>
    <x v="2055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x v="78"/>
    <b v="0"/>
    <s v="technology/web"/>
    <s v="0"/>
    <x v="134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x v="78"/>
    <b v="0"/>
    <s v="technology/web"/>
    <s v="0"/>
    <x v="143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x v="29"/>
    <b v="0"/>
    <s v="technology/web"/>
    <n v="33.333333333333336"/>
    <x v="2056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x v="29"/>
    <b v="0"/>
    <s v="technology/web"/>
    <n v="1000"/>
    <x v="186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x v="78"/>
    <b v="0"/>
    <s v="technology/web"/>
    <s v="0"/>
    <x v="136"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x v="83"/>
    <b v="0"/>
    <s v="technology/web"/>
    <n v="1538.4615384615386"/>
    <x v="627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x v="29"/>
    <b v="0"/>
    <s v="technology/web"/>
    <n v="66.666666666666671"/>
    <x v="1249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x v="81"/>
    <b v="0"/>
    <s v="technology/web"/>
    <n v="259.25925925925924"/>
    <x v="1007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x v="78"/>
    <b v="0"/>
    <s v="technology/web"/>
    <s v="0"/>
    <x v="2057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x v="78"/>
    <b v="0"/>
    <s v="technology/web"/>
    <s v="0"/>
    <x v="201"/>
    <x v="2"/>
    <s v="web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x v="63"/>
    <b v="0"/>
    <s v="technology/web"/>
    <n v="175"/>
    <x v="2058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x v="78"/>
    <b v="0"/>
    <s v="technology/web"/>
    <s v="0"/>
    <x v="454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x v="78"/>
    <b v="0"/>
    <s v="technology/web"/>
    <s v="0"/>
    <x v="180"/>
    <x v="2"/>
    <s v="web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x v="29"/>
    <b v="0"/>
    <s v="technology/web"/>
    <n v="1400"/>
    <x v="1305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x v="84"/>
    <b v="0"/>
    <s v="technology/web"/>
    <n v="145.45454545454547"/>
    <x v="2059"/>
    <x v="2"/>
    <s v="web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x v="78"/>
    <b v="0"/>
    <s v="technology/web"/>
    <s v="0"/>
    <x v="193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x v="78"/>
    <b v="0"/>
    <s v="technology/web"/>
    <s v="0"/>
    <x v="2060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x v="78"/>
    <b v="0"/>
    <s v="technology/web"/>
    <s v="0"/>
    <x v="174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x v="83"/>
    <b v="0"/>
    <s v="technology/web"/>
    <n v="6.8119891008174385"/>
    <x v="1384"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x v="29"/>
    <b v="0"/>
    <s v="technology/web"/>
    <n v="2500"/>
    <x v="2061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x v="78"/>
    <b v="0"/>
    <s v="technology/web"/>
    <s v="0"/>
    <x v="215"/>
    <x v="2"/>
    <s v="web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x v="84"/>
    <b v="0"/>
    <s v="technology/web"/>
    <n v="3.5"/>
    <x v="1468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x v="78"/>
    <b v="0"/>
    <s v="technology/web"/>
    <s v="0"/>
    <x v="2062"/>
    <x v="2"/>
    <s v="web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x v="78"/>
    <b v="0"/>
    <s v="technology/web"/>
    <s v="0"/>
    <x v="2063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x v="78"/>
    <b v="0"/>
    <s v="technology/web"/>
    <s v="0"/>
    <x v="180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x v="74"/>
    <b v="0"/>
    <s v="technology/web"/>
    <n v="9.5057034220532319"/>
    <x v="2064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x v="25"/>
    <b v="0"/>
    <s v="technology/web"/>
    <n v="74.626865671641795"/>
    <x v="1357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x v="84"/>
    <b v="0"/>
    <s v="technology/web"/>
    <n v="400"/>
    <x v="411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x v="78"/>
    <b v="0"/>
    <s v="technology/web"/>
    <s v="0"/>
    <x v="202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x v="80"/>
    <b v="0"/>
    <s v="technology/web"/>
    <n v="304.8780487804878"/>
    <x v="2065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x v="78"/>
    <b v="0"/>
    <s v="technology/web"/>
    <s v="0"/>
    <x v="454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x v="79"/>
    <b v="0"/>
    <s v="technology/web"/>
    <n v="30.555555555555557"/>
    <x v="961"/>
    <x v="2"/>
    <s v="web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x v="29"/>
    <b v="0"/>
    <s v="technology/web"/>
    <n v="17000"/>
    <x v="2066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x v="29"/>
    <b v="0"/>
    <s v="technology/web"/>
    <n v="2200"/>
    <x v="2067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x v="78"/>
    <b v="0"/>
    <s v="technology/web"/>
    <s v="0"/>
    <x v="193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x v="80"/>
    <b v="0"/>
    <s v="technology/web"/>
    <n v="9.1931480403272765"/>
    <x v="2068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x v="78"/>
    <b v="0"/>
    <s v="technology/web"/>
    <s v="0"/>
    <x v="532"/>
    <x v="2"/>
    <s v="web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x v="78"/>
    <b v="0"/>
    <s v="technology/web"/>
    <s v="0"/>
    <x v="2069"/>
    <x v="2"/>
    <s v="web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x v="78"/>
    <b v="0"/>
    <s v="technology/web"/>
    <s v="0"/>
    <x v="466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x v="83"/>
    <b v="0"/>
    <s v="technology/web"/>
    <n v="272.72727272727275"/>
    <x v="2070"/>
    <x v="2"/>
    <s v="web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x v="63"/>
    <b v="0"/>
    <s v="technology/web"/>
    <n v="54.964990451941439"/>
    <x v="2071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x v="84"/>
    <b v="0"/>
    <s v="technology/web"/>
    <n v="40"/>
    <x v="2072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x v="83"/>
    <b v="0"/>
    <s v="technology/web"/>
    <n v="22.988505747126435"/>
    <x v="2073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x v="22"/>
    <b v="0"/>
    <s v="technology/web"/>
    <n v="125"/>
    <x v="154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x v="63"/>
    <b v="0"/>
    <s v="technology/web"/>
    <n v="82.487309644670049"/>
    <x v="2074"/>
    <x v="2"/>
    <s v="web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x v="78"/>
    <b v="0"/>
    <s v="technology/web"/>
    <s v="0"/>
    <x v="466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x v="83"/>
    <b v="0"/>
    <s v="technology/web"/>
    <n v="146.19883040935673"/>
    <x v="2075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x v="22"/>
    <b v="0"/>
    <s v="technology/web"/>
    <n v="79.91360691144709"/>
    <x v="2076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x v="29"/>
    <b v="0"/>
    <s v="technology/web"/>
    <n v="533.33333333333337"/>
    <x v="2077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x v="78"/>
    <b v="0"/>
    <s v="technology/web"/>
    <s v="0"/>
    <x v="2078"/>
    <x v="2"/>
    <s v="web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x v="29"/>
    <b v="0"/>
    <s v="technology/web"/>
    <n v="800"/>
    <x v="2079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x v="78"/>
    <b v="0"/>
    <s v="technology/web"/>
    <s v="0"/>
    <x v="2080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x v="29"/>
    <b v="0"/>
    <s v="technology/web"/>
    <n v="2000"/>
    <x v="2081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x v="84"/>
    <b v="0"/>
    <s v="technology/web"/>
    <n v="1666.6666666666667"/>
    <x v="2082"/>
    <x v="2"/>
    <s v="web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x v="78"/>
    <b v="0"/>
    <s v="technology/web"/>
    <s v="0"/>
    <x v="2083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x v="29"/>
    <b v="0"/>
    <s v="technology/web"/>
    <n v="500"/>
    <x v="2084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x v="78"/>
    <b v="0"/>
    <s v="technology/web"/>
    <s v="0"/>
    <x v="2085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x v="78"/>
    <b v="0"/>
    <s v="technology/web"/>
    <s v="0"/>
    <x v="124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x v="78"/>
    <b v="0"/>
    <s v="technology/web"/>
    <s v="0"/>
    <x v="1258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x v="78"/>
    <b v="0"/>
    <s v="technology/web"/>
    <s v="0"/>
    <x v="201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x v="82"/>
    <b v="0"/>
    <s v="food/food trucks"/>
    <n v="139.30348258706468"/>
    <x v="2086"/>
    <x v="7"/>
    <s v="food trucks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x v="29"/>
    <b v="0"/>
    <s v="food/food trucks"/>
    <n v="230.76923076923077"/>
    <x v="2087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x v="8"/>
    <b v="0"/>
    <s v="food/food trucks"/>
    <n v="5.9405940594059405"/>
    <x v="2088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x v="78"/>
    <b v="0"/>
    <s v="food/food trucks"/>
    <s v="0"/>
    <x v="828"/>
    <x v="7"/>
    <s v="food trucks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x v="9"/>
    <b v="0"/>
    <s v="food/food trucks"/>
    <n v="4.4404973357015987"/>
    <x v="2089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x v="38"/>
    <b v="0"/>
    <s v="food/food trucks"/>
    <n v="2.4163568773234201"/>
    <x v="2090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x v="51"/>
    <b v="0"/>
    <s v="food/food trucks"/>
    <n v="3.9589706676264171"/>
    <x v="2091"/>
    <x v="7"/>
    <s v="food trucks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x v="84"/>
    <b v="0"/>
    <s v="food/food trucks"/>
    <n v="500"/>
    <x v="2092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x v="79"/>
    <b v="0"/>
    <s v="food/food trucks"/>
    <n v="54.347826086956523"/>
    <x v="2093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x v="78"/>
    <b v="0"/>
    <s v="food/food trucks"/>
    <s v="0"/>
    <x v="828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x v="83"/>
    <b v="0"/>
    <s v="food/food trucks"/>
    <n v="165.56291390728478"/>
    <x v="2094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x v="78"/>
    <b v="0"/>
    <s v="food/food trucks"/>
    <s v="0"/>
    <x v="218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x v="83"/>
    <b v="0"/>
    <s v="food/food trucks"/>
    <n v="120"/>
    <x v="1017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x v="62"/>
    <b v="0"/>
    <s v="food/food trucks"/>
    <n v="32.608695652173914"/>
    <x v="2095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x v="79"/>
    <b v="0"/>
    <s v="food/food trucks"/>
    <n v="179.1044776119403"/>
    <x v="2096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x v="29"/>
    <b v="0"/>
    <s v="food/food trucks"/>
    <n v="4000"/>
    <x v="540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x v="78"/>
    <b v="0"/>
    <s v="food/food trucks"/>
    <s v="0"/>
    <x v="180"/>
    <x v="7"/>
    <s v="food trucks"/>
  </r>
  <r>
    <n v="2418"/>
    <s v="Mexican food truck"/>
    <s v="I want to start my food truck business."/>
    <n v="25000"/>
    <n v="5"/>
    <x v="2"/>
    <s v="US"/>
    <s v="USD"/>
    <n v="1427225644"/>
    <n v="1422045244"/>
    <b v="0"/>
    <x v="81"/>
    <b v="0"/>
    <s v="food/food trucks"/>
    <n v="5000"/>
    <x v="426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x v="78"/>
    <b v="0"/>
    <s v="food/food trucks"/>
    <s v="0"/>
    <x v="136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x v="17"/>
    <b v="0"/>
    <s v="food/food trucks"/>
    <n v="6.7453018792483004"/>
    <x v="2097"/>
    <x v="7"/>
    <s v="food trucks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x v="29"/>
    <b v="0"/>
    <s v="food/food trucks"/>
    <n v="6000"/>
    <x v="2098"/>
    <x v="7"/>
    <s v="food trucks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x v="29"/>
    <b v="0"/>
    <s v="food/food trucks"/>
    <n v="500"/>
    <x v="1857"/>
    <x v="7"/>
    <s v="food trucks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x v="29"/>
    <b v="0"/>
    <s v="food/food trucks"/>
    <n v="7500"/>
    <x v="2099"/>
    <x v="7"/>
    <s v="food trucks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x v="82"/>
    <b v="0"/>
    <s v="food/food trucks"/>
    <n v="80.645161290322577"/>
    <x v="2100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x v="29"/>
    <b v="0"/>
    <s v="food/food trucks"/>
    <n v="3500"/>
    <x v="527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x v="78"/>
    <b v="0"/>
    <s v="food/food trucks"/>
    <s v="0"/>
    <x v="129"/>
    <x v="7"/>
    <s v="food trucks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x v="29"/>
    <b v="0"/>
    <s v="food/food trucks"/>
    <n v="50000"/>
    <x v="169"/>
    <x v="7"/>
    <s v="food trucks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x v="29"/>
    <b v="0"/>
    <s v="food/food trucks"/>
    <n v="35000"/>
    <x v="2101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x v="80"/>
    <b v="0"/>
    <s v="food/food trucks"/>
    <n v="69.825436408977552"/>
    <x v="2102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x v="84"/>
    <b v="0"/>
    <s v="food/food trucks"/>
    <n v="142.85714285714286"/>
    <x v="611"/>
    <x v="7"/>
    <s v="food trucks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x v="84"/>
    <b v="0"/>
    <s v="food/food trucks"/>
    <n v="50000"/>
    <x v="2103"/>
    <x v="7"/>
    <s v="food trucks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x v="84"/>
    <b v="0"/>
    <s v="food/food trucks"/>
    <n v="7000"/>
    <x v="207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x v="78"/>
    <b v="0"/>
    <s v="food/food trucks"/>
    <s v="0"/>
    <x v="193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x v="84"/>
    <b v="0"/>
    <s v="food/food trucks"/>
    <n v="769.23076923076928"/>
    <x v="212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x v="80"/>
    <b v="0"/>
    <s v="food/food trucks"/>
    <n v="204.24836601307189"/>
    <x v="2104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x v="84"/>
    <b v="0"/>
    <s v="food/food trucks"/>
    <n v="2600"/>
    <x v="575"/>
    <x v="7"/>
    <s v="food trucks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x v="78"/>
    <b v="0"/>
    <s v="food/food trucks"/>
    <s v="0"/>
    <x v="218"/>
    <x v="7"/>
    <s v="food trucks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x v="29"/>
    <b v="0"/>
    <s v="food/food trucks"/>
    <n v="300"/>
    <x v="2105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x v="78"/>
    <b v="0"/>
    <s v="food/food trucks"/>
    <s v="0"/>
    <x v="193"/>
    <x v="7"/>
    <s v="food trucks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x v="84"/>
    <b v="0"/>
    <s v="food/food trucks"/>
    <n v="500"/>
    <x v="159"/>
    <x v="7"/>
    <s v="food trucks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x v="280"/>
    <b v="1"/>
    <s v="food/small batch"/>
    <n v="0.9269558769002596"/>
    <x v="2106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x v="459"/>
    <b v="1"/>
    <s v="food/small batch"/>
    <n v="0.79401839475947855"/>
    <x v="2107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x v="409"/>
    <b v="1"/>
    <s v="food/small batch"/>
    <n v="0.49379070532817454"/>
    <x v="2108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x v="42"/>
    <b v="1"/>
    <s v="food/small batch"/>
    <n v="0.92081031307550643"/>
    <x v="2109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x v="248"/>
    <b v="1"/>
    <s v="food/small batch"/>
    <n v="0.57870370370370372"/>
    <x v="2008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x v="112"/>
    <b v="1"/>
    <s v="food/small batch"/>
    <n v="0.59530896535301825"/>
    <x v="2110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x v="152"/>
    <b v="1"/>
    <s v="food/small batch"/>
    <n v="0.23408239700374531"/>
    <x v="2111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x v="82"/>
    <b v="1"/>
    <s v="food/small batch"/>
    <n v="0.93023255813953487"/>
    <x v="2112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x v="148"/>
    <b v="1"/>
    <s v="food/small batch"/>
    <n v="0.92592592592592593"/>
    <x v="2113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x v="332"/>
    <b v="1"/>
    <s v="food/small batch"/>
    <n v="0.98489628713797672"/>
    <x v="2114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x v="153"/>
    <b v="1"/>
    <s v="food/small batch"/>
    <n v="0.86617583369423989"/>
    <x v="2115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x v="41"/>
    <b v="1"/>
    <s v="food/small batch"/>
    <n v="0.74906367041198507"/>
    <x v="2116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x v="85"/>
    <b v="1"/>
    <s v="food/small batch"/>
    <n v="0.64641241111829351"/>
    <x v="2117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x v="208"/>
    <b v="1"/>
    <s v="food/small batch"/>
    <n v="0.99161378059836813"/>
    <x v="2118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x v="38"/>
    <b v="1"/>
    <s v="food/small batch"/>
    <n v="0.5494505494505495"/>
    <x v="599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x v="85"/>
    <b v="1"/>
    <s v="food/small batch"/>
    <n v="0.5528934758569849"/>
    <x v="2119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x v="204"/>
    <b v="1"/>
    <s v="food/small batch"/>
    <n v="0.97747556311092221"/>
    <x v="2120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x v="144"/>
    <b v="1"/>
    <s v="food/small batch"/>
    <n v="0.9076057360682519"/>
    <x v="2121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x v="460"/>
    <b v="1"/>
    <s v="food/small batch"/>
    <n v="0.97799511002444983"/>
    <x v="2122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x v="32"/>
    <b v="1"/>
    <s v="food/small batch"/>
    <n v="0.99217929263452787"/>
    <x v="2123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x v="48"/>
    <b v="1"/>
    <s v="music/indie rock"/>
    <n v="0.96339113680154143"/>
    <x v="2124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x v="248"/>
    <b v="1"/>
    <s v="music/indie rock"/>
    <n v="0.90327436958976293"/>
    <x v="2125"/>
    <x v="4"/>
    <s v="indie rock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x v="11"/>
    <b v="1"/>
    <s v="music/indie rock"/>
    <n v="0.86021505376344087"/>
    <x v="2126"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x v="68"/>
    <b v="1"/>
    <s v="music/indie rock"/>
    <n v="0.90009000900090008"/>
    <x v="252"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x v="53"/>
    <b v="1"/>
    <s v="music/indie rock"/>
    <n v="0.55511498810467885"/>
    <x v="2127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x v="47"/>
    <b v="1"/>
    <s v="music/indie rock"/>
    <n v="1"/>
    <x v="2128"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x v="68"/>
    <b v="1"/>
    <s v="music/indie rock"/>
    <n v="0.84388185654008441"/>
    <x v="2129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x v="6"/>
    <b v="1"/>
    <s v="music/indie rock"/>
    <n v="0.93268791329733147"/>
    <x v="2130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x v="5"/>
    <b v="1"/>
    <s v="music/indie rock"/>
    <n v="0.87976539589442815"/>
    <x v="2131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x v="17"/>
    <b v="1"/>
    <s v="music/indie rock"/>
    <n v="0.96933038656895809"/>
    <x v="2132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x v="57"/>
    <b v="1"/>
    <s v="music/indie rock"/>
    <n v="0.78125"/>
    <x v="2133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x v="201"/>
    <b v="1"/>
    <s v="music/indie rock"/>
    <n v="0.73659254254067463"/>
    <x v="2134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x v="5"/>
    <b v="1"/>
    <s v="music/indie rock"/>
    <n v="1"/>
    <x v="2135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x v="44"/>
    <b v="1"/>
    <s v="music/indie rock"/>
    <n v="0.99996400129595331"/>
    <x v="2136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x v="75"/>
    <b v="1"/>
    <s v="music/indie rock"/>
    <n v="0.95492742551566079"/>
    <x v="2137"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x v="165"/>
    <b v="1"/>
    <s v="music/indie rock"/>
    <n v="0.95217691447070874"/>
    <x v="2138"/>
    <x v="4"/>
    <s v="indie rock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x v="14"/>
    <b v="1"/>
    <s v="music/indie rock"/>
    <n v="0.58365758754863817"/>
    <x v="2139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x v="1"/>
    <b v="1"/>
    <s v="music/indie rock"/>
    <n v="0.78431372549019607"/>
    <x v="1283"/>
    <x v="4"/>
    <s v="indie rock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x v="38"/>
    <b v="1"/>
    <s v="music/indie rock"/>
    <n v="0.74938176004796042"/>
    <x v="2140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x v="22"/>
    <b v="1"/>
    <s v="music/indie rock"/>
    <n v="1"/>
    <x v="2141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x v="195"/>
    <b v="1"/>
    <s v="music/indie rock"/>
    <n v="0.88565330215833715"/>
    <x v="2142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x v="20"/>
    <b v="1"/>
    <s v="music/indie rock"/>
    <n v="0.99900099900099903"/>
    <x v="2143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x v="10"/>
    <b v="1"/>
    <s v="music/indie rock"/>
    <n v="0.87929656274980017"/>
    <x v="2144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x v="240"/>
    <b v="1"/>
    <s v="music/indie rock"/>
    <n v="0.83810052896116249"/>
    <x v="2145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x v="14"/>
    <b v="1"/>
    <s v="music/indie rock"/>
    <n v="0.96852300242130751"/>
    <x v="2146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x v="209"/>
    <b v="1"/>
    <s v="music/indie rock"/>
    <n v="0.37641154328732745"/>
    <x v="2147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x v="44"/>
    <b v="1"/>
    <s v="music/indie rock"/>
    <n v="0.99949358991444337"/>
    <x v="2148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x v="71"/>
    <b v="1"/>
    <s v="music/indie rock"/>
    <n v="0.93720712277413309"/>
    <x v="2149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x v="11"/>
    <b v="1"/>
    <s v="music/indie rock"/>
    <n v="0.74810302447365606"/>
    <x v="2150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x v="38"/>
    <b v="1"/>
    <s v="music/indie rock"/>
    <n v="0.82372322899505768"/>
    <x v="2151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x v="73"/>
    <b v="1"/>
    <s v="music/indie rock"/>
    <n v="0.96899224806201545"/>
    <x v="2152"/>
    <x v="4"/>
    <s v="indie rock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x v="74"/>
    <b v="1"/>
    <s v="music/indie rock"/>
    <n v="0.8"/>
    <x v="1606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x v="461"/>
    <b v="1"/>
    <s v="music/indie rock"/>
    <n v="0.77700077700077697"/>
    <x v="2153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x v="70"/>
    <b v="1"/>
    <s v="music/indie rock"/>
    <n v="0.9900467302056658"/>
    <x v="2154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x v="288"/>
    <b v="1"/>
    <s v="music/indie rock"/>
    <n v="0.78408823606283162"/>
    <x v="2155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x v="73"/>
    <b v="1"/>
    <s v="music/indie rock"/>
    <n v="1"/>
    <x v="2156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x v="66"/>
    <b v="1"/>
    <s v="music/indie rock"/>
    <n v="0.88674886828675692"/>
    <x v="2157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x v="9"/>
    <b v="1"/>
    <s v="music/indie rock"/>
    <n v="0.94696969696969702"/>
    <x v="2158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x v="203"/>
    <b v="1"/>
    <s v="music/indie rock"/>
    <n v="0.49352251696483651"/>
    <x v="2159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x v="60"/>
    <b v="1"/>
    <s v="music/indie rock"/>
    <n v="0.88235294117647056"/>
    <x v="2160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x v="63"/>
    <b v="0"/>
    <s v="food/restaurants"/>
    <n v="39.145907473309606"/>
    <x v="2161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x v="81"/>
    <b v="0"/>
    <s v="food/restaurants"/>
    <n v="1279.0697674418604"/>
    <x v="2162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x v="78"/>
    <b v="0"/>
    <s v="food/restaurants"/>
    <s v="0"/>
    <x v="193"/>
    <x v="7"/>
    <s v="restaurants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x v="78"/>
    <b v="0"/>
    <s v="food/restaurants"/>
    <s v="0"/>
    <x v="2163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x v="78"/>
    <b v="0"/>
    <s v="food/restaurants"/>
    <s v="0"/>
    <x v="147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x v="84"/>
    <b v="0"/>
    <s v="food/restaurants"/>
    <n v="166.66666666666666"/>
    <x v="1566"/>
    <x v="7"/>
    <s v="restaurants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x v="78"/>
    <b v="0"/>
    <s v="food/restaurants"/>
    <s v="0"/>
    <x v="2164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x v="78"/>
    <b v="0"/>
    <s v="food/restaurants"/>
    <s v="0"/>
    <x v="129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x v="33"/>
    <b v="0"/>
    <s v="food/restaurants"/>
    <n v="95"/>
    <x v="50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x v="84"/>
    <b v="0"/>
    <s v="food/restaurants"/>
    <n v="666.66666666666663"/>
    <x v="2165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x v="78"/>
    <b v="0"/>
    <s v="food/restaurants"/>
    <s v="0"/>
    <x v="442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x v="78"/>
    <b v="0"/>
    <s v="food/restaurants"/>
    <s v="0"/>
    <x v="2166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x v="78"/>
    <b v="0"/>
    <s v="food/restaurants"/>
    <s v="0"/>
    <x v="1721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x v="80"/>
    <b v="0"/>
    <s v="food/restaurants"/>
    <n v="57.142857142857146"/>
    <x v="1250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x v="8"/>
    <b v="0"/>
    <s v="food/restaurants"/>
    <n v="5.376344086021505"/>
    <x v="2167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x v="78"/>
    <b v="0"/>
    <s v="food/restaurants"/>
    <s v="0"/>
    <x v="2168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x v="51"/>
    <b v="0"/>
    <s v="food/restaurants"/>
    <n v="10.186757215619695"/>
    <x v="2169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x v="78"/>
    <b v="0"/>
    <s v="food/restaurants"/>
    <s v="0"/>
    <x v="134"/>
    <x v="7"/>
    <s v="restaurants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x v="80"/>
    <b v="0"/>
    <s v="food/restaurants"/>
    <n v="2307.6923076923076"/>
    <x v="627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x v="78"/>
    <b v="0"/>
    <s v="food/restaurants"/>
    <s v="0"/>
    <x v="442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x v="462"/>
    <b v="1"/>
    <s v="music/classical music"/>
    <n v="0.91334276877303"/>
    <x v="2170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x v="74"/>
    <b v="1"/>
    <s v="music/classical music"/>
    <n v="1"/>
    <x v="758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x v="55"/>
    <b v="1"/>
    <s v="music/classical music"/>
    <n v="0.63920454545454541"/>
    <x v="2171"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x v="68"/>
    <b v="1"/>
    <s v="music/classical music"/>
    <n v="0.98425196850393704"/>
    <x v="2172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x v="144"/>
    <b v="1"/>
    <s v="music/classical music"/>
    <n v="0.99676052828308004"/>
    <x v="2173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x v="51"/>
    <b v="1"/>
    <s v="music/classical music"/>
    <n v="0.88534749889331565"/>
    <x v="2174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x v="26"/>
    <b v="1"/>
    <s v="music/classical music"/>
    <n v="0.97919216646266827"/>
    <x v="2175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x v="75"/>
    <b v="1"/>
    <s v="music/classical music"/>
    <n v="0.93240310583474562"/>
    <x v="2176"/>
    <x v="4"/>
    <s v="classical music"/>
  </r>
  <r>
    <n v="2529"/>
    <s v="UrbanArias is DC's Contemporary Opera Company"/>
    <s v="Opera. Short. New."/>
    <n v="6000"/>
    <n v="6257"/>
    <x v="0"/>
    <s v="US"/>
    <s v="USD"/>
    <n v="1332636975"/>
    <n v="1328752575"/>
    <b v="0"/>
    <x v="88"/>
    <b v="1"/>
    <s v="music/classical music"/>
    <n v="0.95892600287677798"/>
    <x v="2177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x v="53"/>
    <b v="1"/>
    <s v="music/classical music"/>
    <n v="1"/>
    <x v="2178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x v="42"/>
    <b v="1"/>
    <s v="music/classical music"/>
    <n v="0.99601593625498008"/>
    <x v="2179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x v="65"/>
    <b v="1"/>
    <s v="music/classical music"/>
    <n v="0.79286422200198214"/>
    <x v="2180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x v="327"/>
    <b v="1"/>
    <s v="music/classical music"/>
    <n v="0.90361445783132532"/>
    <x v="2181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x v="25"/>
    <b v="1"/>
    <s v="music/classical music"/>
    <n v="0.95238095238095233"/>
    <x v="1381"/>
    <x v="4"/>
    <s v="classical music"/>
  </r>
  <r>
    <n v="2535"/>
    <s v="Mark Hayes Requiem Recording"/>
    <s v="Mark Hayes: Requiem Recording"/>
    <n v="20000"/>
    <n v="20755"/>
    <x v="0"/>
    <s v="US"/>
    <s v="USD"/>
    <n v="1417463945"/>
    <n v="1414781945"/>
    <b v="0"/>
    <x v="76"/>
    <b v="1"/>
    <s v="music/classical music"/>
    <n v="0.96362322331968198"/>
    <x v="2182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x v="80"/>
    <b v="1"/>
    <s v="music/classical music"/>
    <n v="0.86206896551724133"/>
    <x v="2183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x v="202"/>
    <b v="1"/>
    <s v="music/classical music"/>
    <n v="0.90909090909090906"/>
    <x v="2184"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x v="333"/>
    <b v="1"/>
    <s v="music/classical music"/>
    <n v="0.88481785287150438"/>
    <x v="2185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x v="211"/>
    <b v="1"/>
    <s v="music/classical music"/>
    <n v="0.99750623441396513"/>
    <x v="2186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x v="74"/>
    <b v="1"/>
    <s v="music/classical music"/>
    <n v="0.96711798839458418"/>
    <x v="2187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x v="287"/>
    <b v="1"/>
    <s v="music/classical music"/>
    <n v="0.93432995194874535"/>
    <x v="2188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x v="62"/>
    <b v="1"/>
    <s v="music/classical music"/>
    <n v="0.96551724137931039"/>
    <x v="2189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x v="62"/>
    <b v="1"/>
    <s v="music/classical music"/>
    <n v="0.63938618925831203"/>
    <x v="2190"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x v="7"/>
    <b v="1"/>
    <s v="music/classical music"/>
    <n v="0.99186669311644515"/>
    <x v="2191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x v="42"/>
    <b v="1"/>
    <s v="music/classical music"/>
    <n v="0.51203277009728621"/>
    <x v="2192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x v="71"/>
    <b v="1"/>
    <s v="music/classical music"/>
    <n v="0.8951406649616368"/>
    <x v="2193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x v="179"/>
    <b v="1"/>
    <s v="music/classical music"/>
    <n v="0.83434466019417475"/>
    <x v="2194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x v="77"/>
    <b v="1"/>
    <s v="music/classical music"/>
    <n v="0.98183603338242509"/>
    <x v="2195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x v="77"/>
    <b v="1"/>
    <s v="music/classical music"/>
    <n v="0.97273853779429986"/>
    <x v="2090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x v="3"/>
    <b v="1"/>
    <s v="music/classical music"/>
    <n v="0.99160945842868042"/>
    <x v="2196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x v="66"/>
    <b v="1"/>
    <s v="music/classical music"/>
    <n v="0.97338100913786252"/>
    <x v="2197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x v="59"/>
    <b v="1"/>
    <s v="music/classical music"/>
    <n v="0.93896713615023475"/>
    <x v="2198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x v="65"/>
    <b v="1"/>
    <s v="music/classical music"/>
    <n v="0.64294899271324479"/>
    <x v="2199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x v="85"/>
    <b v="1"/>
    <s v="music/classical music"/>
    <n v="0.81433224755700329"/>
    <x v="2200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x v="2"/>
    <b v="1"/>
    <s v="music/classical music"/>
    <n v="0.9315323707498836"/>
    <x v="2201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x v="69"/>
    <b v="1"/>
    <s v="music/classical music"/>
    <n v="0.94783715012722647"/>
    <x v="2202"/>
    <x v="4"/>
    <s v="classical music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x v="17"/>
    <b v="1"/>
    <s v="music/classical music"/>
    <n v="0.84427767354596628"/>
    <x v="2203"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x v="59"/>
    <b v="1"/>
    <s v="music/classical music"/>
    <n v="0.91844232182218954"/>
    <x v="2204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x v="20"/>
    <b v="1"/>
    <s v="music/classical music"/>
    <n v="0.898876404494382"/>
    <x v="2205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x v="64"/>
    <b v="1"/>
    <s v="music/classical music"/>
    <n v="0.99900099900099903"/>
    <x v="2206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x v="78"/>
    <b v="0"/>
    <s v="food/food trucks"/>
    <s v="0"/>
    <x v="442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x v="83"/>
    <b v="0"/>
    <s v="food/food trucks"/>
    <n v="133.33333333333334"/>
    <x v="1382"/>
    <x v="7"/>
    <s v="food trucks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x v="78"/>
    <b v="0"/>
    <s v="food/food trucks"/>
    <s v="0"/>
    <x v="129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x v="78"/>
    <b v="0"/>
    <s v="food/food trucks"/>
    <s v="0"/>
    <x v="954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x v="29"/>
    <b v="0"/>
    <s v="food/food trucks"/>
    <n v="100"/>
    <x v="439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x v="78"/>
    <b v="0"/>
    <s v="food/food trucks"/>
    <s v="0"/>
    <x v="2163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x v="84"/>
    <b v="0"/>
    <s v="food/food trucks"/>
    <n v="375"/>
    <x v="2207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x v="29"/>
    <b v="0"/>
    <s v="food/food trucks"/>
    <n v="200"/>
    <x v="542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x v="84"/>
    <b v="0"/>
    <s v="food/food trucks"/>
    <n v="44.827586206896555"/>
    <x v="2208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x v="84"/>
    <b v="0"/>
    <s v="food/food trucks"/>
    <n v="118.64406779661017"/>
    <x v="2209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x v="80"/>
    <b v="0"/>
    <s v="food/food trucks"/>
    <n v="400"/>
    <x v="2210"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x v="78"/>
    <b v="0"/>
    <s v="food/food trucks"/>
    <s v="0"/>
    <x v="466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x v="78"/>
    <b v="0"/>
    <s v="food/food trucks"/>
    <s v="0"/>
    <x v="218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x v="78"/>
    <b v="0"/>
    <s v="food/food trucks"/>
    <s v="0"/>
    <x v="193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x v="78"/>
    <b v="0"/>
    <s v="food/food trucks"/>
    <s v="0"/>
    <x v="2211"/>
    <x v="7"/>
    <s v="food trucks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x v="78"/>
    <b v="0"/>
    <s v="food/food trucks"/>
    <s v="0"/>
    <x v="193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x v="78"/>
    <b v="0"/>
    <s v="food/food trucks"/>
    <s v="0"/>
    <x v="828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x v="78"/>
    <b v="0"/>
    <s v="food/food trucks"/>
    <s v="0"/>
    <x v="172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x v="8"/>
    <b v="0"/>
    <s v="food/food trucks"/>
    <n v="722.02166064981952"/>
    <x v="2212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x v="84"/>
    <b v="0"/>
    <s v="food/food trucks"/>
    <n v="166.66666666666666"/>
    <x v="2213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x v="202"/>
    <b v="0"/>
    <s v="food/food trucks"/>
    <n v="9.433962264150944"/>
    <x v="2214"/>
    <x v="7"/>
    <s v="food trucks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x v="29"/>
    <b v="0"/>
    <s v="food/food trucks"/>
    <n v="90000"/>
    <x v="2215"/>
    <x v="7"/>
    <s v="food trucks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x v="81"/>
    <b v="0"/>
    <s v="food/food trucks"/>
    <n v="200"/>
    <x v="2216"/>
    <x v="7"/>
    <s v="food trucks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x v="78"/>
    <b v="0"/>
    <s v="food/food trucks"/>
    <s v="0"/>
    <x v="193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x v="29"/>
    <b v="0"/>
    <s v="food/food trucks"/>
    <n v="600"/>
    <x v="426"/>
    <x v="7"/>
    <s v="food trucks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x v="29"/>
    <b v="0"/>
    <s v="food/food trucks"/>
    <n v="600"/>
    <x v="1857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x v="79"/>
    <b v="0"/>
    <s v="food/food trucks"/>
    <n v="41.084634346754314"/>
    <x v="2217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x v="22"/>
    <b v="0"/>
    <s v="food/food trucks"/>
    <n v="25.751072961373392"/>
    <x v="870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x v="29"/>
    <b v="0"/>
    <s v="food/food trucks"/>
    <n v="10000"/>
    <x v="142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x v="78"/>
    <b v="0"/>
    <s v="food/food trucks"/>
    <s v="0"/>
    <x v="136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x v="84"/>
    <b v="0"/>
    <s v="food/food trucks"/>
    <n v="57.692307692307693"/>
    <x v="2218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x v="29"/>
    <b v="0"/>
    <s v="food/food trucks"/>
    <n v="600"/>
    <x v="819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x v="78"/>
    <b v="0"/>
    <s v="food/food trucks"/>
    <s v="0"/>
    <x v="193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x v="29"/>
    <b v="0"/>
    <s v="food/food trucks"/>
    <n v="80000"/>
    <x v="536"/>
    <x v="7"/>
    <s v="food trucks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x v="10"/>
    <b v="0"/>
    <s v="food/food trucks"/>
    <n v="8.2191780821917817"/>
    <x v="2219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x v="74"/>
    <b v="0"/>
    <s v="food/food trucks"/>
    <n v="4.2393410852713176"/>
    <x v="2220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x v="63"/>
    <b v="0"/>
    <s v="food/food trucks"/>
    <n v="17.647058823529413"/>
    <x v="2221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x v="25"/>
    <b v="0"/>
    <s v="food/food trucks"/>
    <n v="2.5641025641025643"/>
    <x v="2222"/>
    <x v="7"/>
    <s v="food trucks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x v="81"/>
    <b v="0"/>
    <s v="food/food trucks"/>
    <n v="100.45555555555555"/>
    <x v="1488"/>
    <x v="7"/>
    <s v="food trucks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x v="209"/>
    <b v="0"/>
    <s v="food/food trucks"/>
    <n v="14.425851125216388"/>
    <x v="2223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x v="299"/>
    <b v="1"/>
    <s v="technology/space exploration"/>
    <n v="0.15119443604475355"/>
    <x v="2224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x v="463"/>
    <b v="1"/>
    <s v="technology/space exploration"/>
    <n v="0.30666223710101964"/>
    <x v="2225"/>
    <x v="2"/>
    <s v="space exploration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x v="133"/>
    <b v="1"/>
    <s v="technology/space exploration"/>
    <n v="0.98536036036036034"/>
    <x v="2226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x v="306"/>
    <b v="1"/>
    <s v="technology/space exploration"/>
    <n v="0.95952714502293279"/>
    <x v="2227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x v="464"/>
    <b v="1"/>
    <s v="technology/space exploration"/>
    <n v="0.93091173402138871"/>
    <x v="2228"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x v="465"/>
    <b v="1"/>
    <s v="technology/space exploration"/>
    <n v="0.90864034363125723"/>
    <x v="2229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x v="367"/>
    <b v="1"/>
    <s v="technology/space exploration"/>
    <n v="0.2452783909737552"/>
    <x v="2230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x v="466"/>
    <b v="1"/>
    <s v="technology/space exploration"/>
    <n v="0.44657809534442333"/>
    <x v="2231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x v="467"/>
    <b v="1"/>
    <s v="technology/space exploration"/>
    <n v="0.32916271632221045"/>
    <x v="2232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x v="468"/>
    <b v="1"/>
    <s v="technology/space exploration"/>
    <n v="0.70758836850916274"/>
    <x v="2233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x v="469"/>
    <b v="1"/>
    <s v="technology/space exploration"/>
    <n v="3.5834120598104049E-2"/>
    <x v="2234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x v="324"/>
    <b v="1"/>
    <s v="technology/space exploration"/>
    <n v="0.58220332519607154"/>
    <x v="2235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x v="33"/>
    <b v="1"/>
    <s v="technology/space exploration"/>
    <n v="0.98996832101372756"/>
    <x v="2236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x v="61"/>
    <b v="1"/>
    <s v="technology/space exploration"/>
    <n v="0.98039215686274506"/>
    <x v="2237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x v="250"/>
    <b v="1"/>
    <s v="technology/space exploration"/>
    <n v="0.58904916102443328"/>
    <x v="2238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x v="146"/>
    <b v="1"/>
    <s v="technology/space exploration"/>
    <n v="0.87310318333420645"/>
    <x v="2239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x v="180"/>
    <b v="1"/>
    <s v="technology/space exploration"/>
    <n v="0.11394712853236098"/>
    <x v="2240"/>
    <x v="2"/>
    <s v="space exploration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x v="99"/>
    <b v="1"/>
    <s v="technology/space exploration"/>
    <n v="0.94888663967611331"/>
    <x v="2241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x v="28"/>
    <b v="1"/>
    <s v="technology/space exploration"/>
    <n v="0.53078556263269638"/>
    <x v="2242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x v="470"/>
    <b v="1"/>
    <s v="technology/space exploration"/>
    <n v="0.69612525970826999"/>
    <x v="2243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x v="471"/>
    <b v="1"/>
    <s v="technology/space exploration"/>
    <n v="0.6854949273375377"/>
    <x v="2244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x v="142"/>
    <b v="1"/>
    <s v="technology/space exploration"/>
    <n v="0.76228808391267233"/>
    <x v="2245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x v="95"/>
    <b v="1"/>
    <s v="technology/space exploration"/>
    <n v="0.8771929824561403"/>
    <x v="2246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x v="472"/>
    <b v="1"/>
    <s v="technology/space exploration"/>
    <n v="7.2494203861856857E-2"/>
    <x v="2247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x v="47"/>
    <b v="1"/>
    <s v="technology/space exploration"/>
    <n v="0.10460251046025104"/>
    <x v="2248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x v="133"/>
    <b v="1"/>
    <s v="technology/space exploration"/>
    <n v="0.8928571428571429"/>
    <x v="2249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x v="43"/>
    <b v="1"/>
    <s v="technology/space exploration"/>
    <n v="0.15463917525773196"/>
    <x v="2250"/>
    <x v="2"/>
    <s v="space exploration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x v="64"/>
    <b v="1"/>
    <s v="technology/space exploration"/>
    <n v="0.90604751619870405"/>
    <x v="2251"/>
    <x v="2"/>
    <s v="space exploration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x v="61"/>
    <b v="1"/>
    <s v="technology/space exploration"/>
    <n v="0.78284014404258651"/>
    <x v="2252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x v="75"/>
    <b v="1"/>
    <s v="technology/space exploration"/>
    <n v="0.6333122229259025"/>
    <x v="2253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x v="172"/>
    <b v="1"/>
    <s v="technology/space exploration"/>
    <n v="0.87210379779401348"/>
    <x v="2254"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x v="288"/>
    <b v="1"/>
    <s v="technology/space exploration"/>
    <n v="0.72987721691678031"/>
    <x v="2255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x v="473"/>
    <b v="1"/>
    <s v="technology/space exploration"/>
    <n v="0.28199199142744347"/>
    <x v="2256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x v="20"/>
    <b v="1"/>
    <s v="technology/space exploration"/>
    <n v="0.94320486815415816"/>
    <x v="2257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x v="87"/>
    <b v="1"/>
    <s v="technology/space exploration"/>
    <n v="1"/>
    <x v="2258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x v="133"/>
    <b v="1"/>
    <s v="technology/space exploration"/>
    <n v="0.53390282968499736"/>
    <x v="2259"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x v="55"/>
    <b v="1"/>
    <s v="technology/space exploration"/>
    <n v="0.60168471720818295"/>
    <x v="2260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x v="25"/>
    <b v="1"/>
    <s v="technology/space exploration"/>
    <n v="0.98300283286118983"/>
    <x v="2261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x v="72"/>
    <b v="1"/>
    <s v="technology/space exploration"/>
    <n v="0.6097560975609756"/>
    <x v="2262"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x v="50"/>
    <b v="1"/>
    <s v="technology/space exploration"/>
    <n v="0.94637223974763407"/>
    <x v="2263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x v="29"/>
    <b v="0"/>
    <s v="technology/space exploration"/>
    <n v="100"/>
    <x v="426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x v="78"/>
    <b v="0"/>
    <s v="technology/space exploration"/>
    <s v="0"/>
    <x v="176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x v="474"/>
    <b v="0"/>
    <s v="technology/space exploration"/>
    <n v="2.9797616673387521"/>
    <x v="2264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x v="47"/>
    <b v="0"/>
    <s v="technology/space exploration"/>
    <n v="48.709206039941549"/>
    <x v="2265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x v="23"/>
    <b v="0"/>
    <s v="technology/space exploration"/>
    <n v="9.5238095238095237"/>
    <x v="1004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x v="475"/>
    <b v="0"/>
    <s v="technology/space exploration"/>
    <n v="11.880316738748508"/>
    <x v="2266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x v="83"/>
    <b v="0"/>
    <s v="technology/space exploration"/>
    <n v="69.444444444444443"/>
    <x v="2267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x v="79"/>
    <b v="0"/>
    <s v="technology/space exploration"/>
    <n v="113.20754716981132"/>
    <x v="2268"/>
    <x v="2"/>
    <s v="space exploration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x v="83"/>
    <b v="0"/>
    <s v="technology/space exploration"/>
    <n v="1008.0645161290323"/>
    <x v="2269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x v="81"/>
    <b v="0"/>
    <s v="technology/space exploration"/>
    <n v="167.5977653631285"/>
    <x v="2270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x v="57"/>
    <b v="0"/>
    <s v="technology/space exploration"/>
    <n v="53.506592776609978"/>
    <x v="2271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x v="202"/>
    <b v="0"/>
    <s v="technology/space exploration"/>
    <n v="112.99435028248588"/>
    <x v="2272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x v="16"/>
    <b v="0"/>
    <s v="technology/space exploration"/>
    <n v="8.6793737236215112"/>
    <x v="2273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x v="79"/>
    <b v="0"/>
    <s v="technology/space exploration"/>
    <n v="1960.7843137254902"/>
    <x v="159"/>
    <x v="2"/>
    <s v="space exploration"/>
  </r>
  <r>
    <n v="2655"/>
    <s v="Balloons (Canceled)"/>
    <s v="Thank you for your support!"/>
    <n v="15000"/>
    <n v="3155"/>
    <x v="1"/>
    <s v="US"/>
    <s v="USD"/>
    <n v="1455048000"/>
    <n v="1452631647"/>
    <b v="0"/>
    <x v="68"/>
    <b v="0"/>
    <s v="technology/space exploration"/>
    <n v="4.7543581616481774"/>
    <x v="2274"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x v="215"/>
    <b v="0"/>
    <s v="technology/space exploration"/>
    <n v="8.7438064704167875"/>
    <x v="2275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x v="211"/>
    <b v="0"/>
    <s v="technology/space exploration"/>
    <n v="5.336767839925427"/>
    <x v="2276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x v="80"/>
    <b v="0"/>
    <s v="technology/space exploration"/>
    <n v="1076.9230769230769"/>
    <x v="2277"/>
    <x v="2"/>
    <s v="space exploration"/>
  </r>
  <r>
    <n v="2659"/>
    <s v="test (Canceled)"/>
    <s v="test"/>
    <n v="49000"/>
    <n v="1333"/>
    <x v="1"/>
    <s v="US"/>
    <s v="USD"/>
    <n v="1429321210"/>
    <n v="1426729210"/>
    <b v="0"/>
    <x v="73"/>
    <b v="0"/>
    <s v="technology/space exploration"/>
    <n v="36.759189797449359"/>
    <x v="2278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x v="81"/>
    <b v="0"/>
    <s v="technology/space exploration"/>
    <n v="1052.6315789473683"/>
    <x v="2279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x v="65"/>
    <b v="1"/>
    <s v="technology/makerspaces"/>
    <n v="0.97181729834791064"/>
    <x v="2280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x v="144"/>
    <b v="1"/>
    <s v="technology/makerspaces"/>
    <n v="0.93632958801498123"/>
    <x v="2281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x v="66"/>
    <b v="1"/>
    <s v="technology/makerspaces"/>
    <n v="0.95605722002461846"/>
    <x v="2282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x v="201"/>
    <b v="1"/>
    <s v="technology/makerspaces"/>
    <n v="0.96685082872928174"/>
    <x v="2283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x v="67"/>
    <b v="1"/>
    <s v="technology/makerspaces"/>
    <n v="0.81206496519721583"/>
    <x v="2284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x v="190"/>
    <b v="1"/>
    <s v="technology/makerspaces"/>
    <n v="0.6277657002632222"/>
    <x v="2285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x v="59"/>
    <b v="1"/>
    <s v="technology/makerspaces"/>
    <n v="0.90361445783132532"/>
    <x v="374"/>
    <x v="2"/>
    <s v="makerspaces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x v="33"/>
    <b v="1"/>
    <s v="technology/makerspaces"/>
    <n v="0.58582308142940831"/>
    <x v="2286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x v="202"/>
    <b v="1"/>
    <s v="technology/makerspaces"/>
    <n v="0.79920079920079923"/>
    <x v="2287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x v="65"/>
    <b v="0"/>
    <s v="technology/makerspaces"/>
    <n v="15.586372745490982"/>
    <x v="2288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x v="87"/>
    <b v="0"/>
    <s v="technology/makerspaces"/>
    <n v="8.8152327221438647"/>
    <x v="2289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x v="5"/>
    <b v="0"/>
    <s v="technology/makerspaces"/>
    <n v="3.0129557095510697"/>
    <x v="2290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x v="36"/>
    <b v="0"/>
    <s v="technology/makerspaces"/>
    <n v="3.6258158085569252"/>
    <x v="2291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x v="199"/>
    <b v="0"/>
    <s v="technology/makerspaces"/>
    <n v="1.5913430935709738"/>
    <x v="2292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x v="60"/>
    <b v="0"/>
    <s v="technology/makerspaces"/>
    <n v="13.178703215603585"/>
    <x v="2293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x v="82"/>
    <b v="0"/>
    <s v="technology/makerspaces"/>
    <n v="1.9848771266540643"/>
    <x v="2294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x v="74"/>
    <b v="0"/>
    <s v="technology/makerspaces"/>
    <n v="5.7101024890190333"/>
    <x v="2295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x v="84"/>
    <b v="0"/>
    <s v="technology/makerspaces"/>
    <n v="7272.727272727273"/>
    <x v="2296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x v="83"/>
    <b v="0"/>
    <s v="technology/makerspaces"/>
    <n v="303.030303030303"/>
    <x v="2297"/>
    <x v="2"/>
    <s v="makerspaces"/>
  </r>
  <r>
    <n v="2680"/>
    <s v="iHeart Pillow"/>
    <s v="iHeartPillow, Connecting loved ones"/>
    <n v="32000"/>
    <n v="276"/>
    <x v="2"/>
    <s v="ES"/>
    <s v="EUR"/>
    <n v="1459915491"/>
    <n v="1457327091"/>
    <b v="0"/>
    <x v="80"/>
    <b v="0"/>
    <s v="technology/makerspaces"/>
    <n v="115.94202898550725"/>
    <x v="2298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x v="84"/>
    <b v="0"/>
    <s v="food/food trucks"/>
    <n v="145.45454545454547"/>
    <x v="2299"/>
    <x v="7"/>
    <s v="food trucks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x v="9"/>
    <b v="0"/>
    <s v="food/food trucks"/>
    <n v="3.5335689045936394"/>
    <x v="2300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x v="83"/>
    <b v="0"/>
    <s v="food/food trucks"/>
    <n v="416.66666666666669"/>
    <x v="2301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x v="80"/>
    <b v="0"/>
    <s v="food/food trucks"/>
    <n v="87.5"/>
    <x v="842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x v="29"/>
    <b v="0"/>
    <s v="food/food trucks"/>
    <n v="5000"/>
    <x v="1009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x v="78"/>
    <b v="0"/>
    <s v="food/food trucks"/>
    <s v="0"/>
    <x v="466"/>
    <x v="7"/>
    <s v="food trucks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x v="78"/>
    <b v="0"/>
    <s v="food/food trucks"/>
    <s v="0"/>
    <x v="828"/>
    <x v="7"/>
    <s v="food trucks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x v="25"/>
    <b v="0"/>
    <s v="food/food trucks"/>
    <n v="675.67567567567562"/>
    <x v="2302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x v="29"/>
    <b v="0"/>
    <s v="food/food trucks"/>
    <n v="35000"/>
    <x v="2101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x v="115"/>
    <b v="0"/>
    <s v="food/food trucks"/>
    <n v="9.3174935942231532"/>
    <x v="2303"/>
    <x v="7"/>
    <s v="food trucks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x v="84"/>
    <b v="0"/>
    <s v="food/food trucks"/>
    <n v="1857.1428571428571"/>
    <x v="2304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x v="29"/>
    <b v="0"/>
    <s v="food/food trucks"/>
    <n v="140"/>
    <x v="2305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x v="83"/>
    <b v="0"/>
    <s v="food/food trucks"/>
    <n v="125"/>
    <x v="2306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x v="29"/>
    <b v="0"/>
    <s v="food/food trucks"/>
    <n v="30000"/>
    <x v="2307"/>
    <x v="7"/>
    <s v="food trucks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x v="83"/>
    <b v="0"/>
    <s v="food/food trucks"/>
    <n v="211.26760563380282"/>
    <x v="2308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x v="44"/>
    <b v="0"/>
    <s v="food/food trucks"/>
    <n v="17.699115044247787"/>
    <x v="2309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x v="47"/>
    <b v="0"/>
    <s v="food/food trucks"/>
    <n v="3.7947533410328327"/>
    <x v="2310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x v="84"/>
    <b v="0"/>
    <s v="food/food trucks"/>
    <n v="307.57400999615533"/>
    <x v="2311"/>
    <x v="7"/>
    <s v="food trucks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x v="78"/>
    <b v="0"/>
    <s v="food/food trucks"/>
    <s v="0"/>
    <x v="41"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x v="80"/>
    <b v="0"/>
    <s v="food/food trucks"/>
    <n v="142.84285714285716"/>
    <x v="2312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x v="67"/>
    <b v="0"/>
    <s v="theater/spaces"/>
    <n v="2.1656050955414012"/>
    <x v="2313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x v="55"/>
    <b v="0"/>
    <s v="theater/spaces"/>
    <n v="2.9061319383900028"/>
    <x v="2314"/>
    <x v="1"/>
    <s v="spaces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x v="43"/>
    <b v="0"/>
    <s v="theater/spaces"/>
    <n v="0.96385542168674698"/>
    <x v="2315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x v="63"/>
    <b v="0"/>
    <s v="theater/spaces"/>
    <n v="16.593886462882097"/>
    <x v="2316"/>
    <x v="1"/>
    <s v="spaces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x v="22"/>
    <b v="0"/>
    <s v="theater/spaces"/>
    <n v="9.4882116158711902"/>
    <x v="2317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x v="40"/>
    <b v="1"/>
    <s v="theater/spaces"/>
    <n v="0.89049460614695708"/>
    <x v="2318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x v="476"/>
    <b v="1"/>
    <s v="theater/spaces"/>
    <n v="0.28502645579934421"/>
    <x v="2319"/>
    <x v="1"/>
    <s v="spaces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x v="477"/>
    <b v="1"/>
    <s v="theater/spaces"/>
    <n v="0.42878824228336598"/>
    <x v="2320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x v="478"/>
    <b v="1"/>
    <s v="theater/spaces"/>
    <n v="0.98419384682006972"/>
    <x v="2321"/>
    <x v="1"/>
    <s v="spaces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x v="479"/>
    <b v="1"/>
    <s v="theater/spaces"/>
    <n v="0.64977110188508336"/>
    <x v="2322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x v="196"/>
    <b v="1"/>
    <s v="theater/spaces"/>
    <n v="0.99288979177247338"/>
    <x v="2323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x v="235"/>
    <b v="1"/>
    <s v="theater/spaces"/>
    <n v="0.7611403265983947"/>
    <x v="2324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x v="480"/>
    <b v="1"/>
    <s v="theater/spaces"/>
    <n v="0.97807801150219742"/>
    <x v="2325"/>
    <x v="1"/>
    <s v="spaces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x v="120"/>
    <b v="1"/>
    <s v="theater/spaces"/>
    <n v="0.85943140018563713"/>
    <x v="2326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x v="481"/>
    <b v="1"/>
    <s v="theater/spaces"/>
    <n v="0.37789693427962928"/>
    <x v="2327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x v="482"/>
    <b v="1"/>
    <s v="theater/spaces"/>
    <n v="0.83347155069882417"/>
    <x v="2328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x v="166"/>
    <b v="1"/>
    <s v="theater/spaces"/>
    <n v="0.83261173649503761"/>
    <x v="2329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x v="265"/>
    <b v="1"/>
    <s v="theater/spaces"/>
    <n v="0.96540627514078836"/>
    <x v="2330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x v="50"/>
    <b v="1"/>
    <s v="theater/spaces"/>
    <n v="0.91883614088820831"/>
    <x v="2331"/>
    <x v="1"/>
    <s v="spaces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x v="210"/>
    <b v="1"/>
    <s v="theater/spaces"/>
    <n v="0.8465680132741864"/>
    <x v="2332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x v="314"/>
    <b v="1"/>
    <s v="technology/hardware"/>
    <n v="6.8399452804377564E-2"/>
    <x v="2333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x v="333"/>
    <b v="1"/>
    <s v="technology/hardware"/>
    <n v="0.39597687495050288"/>
    <x v="2334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x v="282"/>
    <b v="1"/>
    <s v="technology/hardware"/>
    <n v="0.71403070332024277"/>
    <x v="2335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x v="483"/>
    <b v="1"/>
    <s v="technology/hardware"/>
    <n v="0.33684187539580285"/>
    <x v="2336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x v="116"/>
    <b v="1"/>
    <s v="technology/hardware"/>
    <n v="0.6918380407146687"/>
    <x v="2337"/>
    <x v="2"/>
    <s v="hardware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x v="442"/>
    <b v="1"/>
    <s v="technology/hardware"/>
    <n v="0.94567119012719281"/>
    <x v="2338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x v="484"/>
    <b v="1"/>
    <s v="technology/hardware"/>
    <n v="0.20275339105046533"/>
    <x v="2339"/>
    <x v="2"/>
    <s v="hardware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x v="413"/>
    <b v="1"/>
    <s v="technology/hardware"/>
    <n v="0.49547466472881019"/>
    <x v="2340"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x v="23"/>
    <b v="1"/>
    <s v="technology/hardware"/>
    <n v="0.9574875526618154"/>
    <x v="2341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x v="345"/>
    <b v="1"/>
    <s v="technology/hardware"/>
    <n v="0.58722447482014073"/>
    <x v="2342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x v="77"/>
    <b v="1"/>
    <s v="technology/hardware"/>
    <n v="0.95874213032501354"/>
    <x v="2343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x v="96"/>
    <b v="1"/>
    <s v="technology/hardware"/>
    <n v="0.84566596194503174"/>
    <x v="2344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x v="46"/>
    <b v="1"/>
    <s v="technology/hardware"/>
    <n v="0.92990384794212277"/>
    <x v="2345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x v="430"/>
    <b v="1"/>
    <s v="technology/hardware"/>
    <n v="4.4241914790072115E-5"/>
    <x v="2346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x v="485"/>
    <b v="1"/>
    <s v="technology/hardware"/>
    <n v="0.1022354113475854"/>
    <x v="2347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x v="6"/>
    <b v="1"/>
    <s v="technology/hardware"/>
    <n v="0.8136696501220505"/>
    <x v="2348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x v="231"/>
    <b v="1"/>
    <s v="technology/hardware"/>
    <n v="0.40640362056857487"/>
    <x v="2349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x v="41"/>
    <b v="1"/>
    <s v="technology/hardware"/>
    <n v="0.67594970934162502"/>
    <x v="2350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x v="277"/>
    <b v="1"/>
    <s v="technology/hardware"/>
    <n v="0.26035502958579881"/>
    <x v="2351"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x v="57"/>
    <b v="1"/>
    <s v="technology/hardware"/>
    <n v="0.967741935483871"/>
    <x v="2352"/>
    <x v="2"/>
    <s v="hardware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x v="80"/>
    <b v="0"/>
    <s v="publishing/children's books"/>
    <n v="228.57142857142858"/>
    <x v="2353"/>
    <x v="3"/>
    <s v="children's books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x v="59"/>
    <b v="0"/>
    <s v="publishing/children's books"/>
    <n v="3.4199726402188784"/>
    <x v="2354"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x v="78"/>
    <b v="0"/>
    <s v="publishing/children's books"/>
    <s v="0"/>
    <x v="2355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x v="19"/>
    <b v="0"/>
    <s v="publishing/children's books"/>
    <n v="19.161676646706585"/>
    <x v="2356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x v="72"/>
    <b v="0"/>
    <s v="publishing/children's books"/>
    <n v="4.5688178183894914"/>
    <x v="2357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x v="10"/>
    <b v="0"/>
    <s v="publishing/children's books"/>
    <n v="3.7453183520599249"/>
    <x v="2358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x v="80"/>
    <b v="0"/>
    <s v="publishing/children's books"/>
    <n v="3.5714285714285716"/>
    <x v="1729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x v="80"/>
    <b v="0"/>
    <s v="publishing/children's books"/>
    <n v="94.339622641509436"/>
    <x v="951"/>
    <x v="3"/>
    <s v="children's books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x v="84"/>
    <b v="0"/>
    <s v="publishing/children's books"/>
    <n v="90.909090909090907"/>
    <x v="1498"/>
    <x v="3"/>
    <s v="children's books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x v="78"/>
    <b v="0"/>
    <s v="publishing/children's books"/>
    <s v="0"/>
    <x v="2359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x v="78"/>
    <b v="0"/>
    <s v="publishing/children's books"/>
    <s v="0"/>
    <x v="2360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x v="25"/>
    <b v="0"/>
    <s v="publishing/children's books"/>
    <n v="8.7272727272727266"/>
    <x v="2361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x v="22"/>
    <b v="0"/>
    <s v="publishing/children's books"/>
    <n v="5.2631578947368425"/>
    <x v="2362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x v="78"/>
    <b v="0"/>
    <s v="publishing/children's books"/>
    <s v="0"/>
    <x v="193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x v="41"/>
    <b v="0"/>
    <s v="publishing/children's books"/>
    <n v="1.9230769230769231"/>
    <x v="650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x v="51"/>
    <b v="0"/>
    <s v="publishing/children's books"/>
    <n v="9.5419847328244281"/>
    <x v="2363"/>
    <x v="3"/>
    <s v="children's books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x v="84"/>
    <b v="0"/>
    <s v="publishing/children's books"/>
    <n v="150"/>
    <x v="159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x v="79"/>
    <b v="0"/>
    <s v="publishing/children's books"/>
    <n v="8.5470085470085468"/>
    <x v="2364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x v="84"/>
    <b v="0"/>
    <s v="publishing/children's books"/>
    <n v="9.5238095238095237"/>
    <x v="2365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x v="78"/>
    <b v="0"/>
    <s v="publishing/children's books"/>
    <s v="0"/>
    <x v="134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x v="80"/>
    <b v="0"/>
    <s v="publishing/children's books"/>
    <n v="138.88888888888889"/>
    <x v="211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x v="29"/>
    <b v="0"/>
    <s v="publishing/children's books"/>
    <n v="130"/>
    <x v="426"/>
    <x v="3"/>
    <s v="children's books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x v="83"/>
    <b v="0"/>
    <s v="publishing/children's books"/>
    <n v="437.77777777777777"/>
    <x v="2366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x v="80"/>
    <b v="0"/>
    <s v="publishing/children's books"/>
    <n v="88.888888888888886"/>
    <x v="2367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x v="78"/>
    <b v="0"/>
    <s v="publishing/children's books"/>
    <s v="0"/>
    <x v="124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x v="80"/>
    <b v="0"/>
    <s v="publishing/children's books"/>
    <n v="50"/>
    <x v="1305"/>
    <x v="3"/>
    <s v="children's books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x v="83"/>
    <b v="0"/>
    <s v="publishing/children's books"/>
    <n v="117.64705882352941"/>
    <x v="513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x v="69"/>
    <b v="0"/>
    <s v="publishing/children's books"/>
    <n v="6.9860279441117763"/>
    <x v="2368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x v="84"/>
    <b v="0"/>
    <s v="publishing/children's books"/>
    <n v="400"/>
    <x v="2369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x v="51"/>
    <b v="0"/>
    <s v="publishing/children's books"/>
    <n v="9.6049945971905384"/>
    <x v="2370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x v="78"/>
    <b v="0"/>
    <s v="publishing/children's books"/>
    <s v="0"/>
    <x v="2371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x v="78"/>
    <b v="0"/>
    <s v="publishing/children's books"/>
    <s v="0"/>
    <x v="218"/>
    <x v="3"/>
    <s v="children's books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x v="29"/>
    <b v="0"/>
    <s v="publishing/children's books"/>
    <n v="530"/>
    <x v="537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x v="62"/>
    <b v="0"/>
    <s v="publishing/children's books"/>
    <n v="7.0175438596491224"/>
    <x v="2372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x v="84"/>
    <b v="0"/>
    <s v="publishing/children's books"/>
    <n v="33.333333333333336"/>
    <x v="2373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x v="17"/>
    <b v="0"/>
    <s v="publishing/children's books"/>
    <n v="12.688821752265861"/>
    <x v="2374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x v="29"/>
    <b v="0"/>
    <s v="publishing/children's books"/>
    <n v="300"/>
    <x v="429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x v="41"/>
    <b v="0"/>
    <s v="publishing/children's books"/>
    <n v="3.9145907473309607"/>
    <x v="2161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x v="29"/>
    <b v="0"/>
    <s v="publishing/children's books"/>
    <n v="47.169811320754718"/>
    <x v="2375"/>
    <x v="3"/>
    <s v="children's books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x v="78"/>
    <b v="0"/>
    <s v="publishing/children's books"/>
    <s v="0"/>
    <x v="442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x v="33"/>
    <b v="1"/>
    <s v="theater/plays"/>
    <n v="0.94984802431610937"/>
    <x v="2376"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x v="59"/>
    <b v="1"/>
    <s v="theater/plays"/>
    <n v="0.83333333333333337"/>
    <x v="1452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x v="42"/>
    <b v="1"/>
    <s v="theater/plays"/>
    <n v="0.8733624454148472"/>
    <x v="2377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x v="52"/>
    <b v="1"/>
    <s v="theater/plays"/>
    <n v="0.84033613445378152"/>
    <x v="2378"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x v="136"/>
    <b v="1"/>
    <s v="theater/plays"/>
    <n v="0.95529231944975157"/>
    <x v="2379"/>
    <x v="1"/>
    <s v="plays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x v="142"/>
    <b v="1"/>
    <s v="theater/plays"/>
    <n v="0.84860828241683639"/>
    <x v="2380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x v="44"/>
    <b v="1"/>
    <s v="theater/plays"/>
    <n v="0.83542188805346695"/>
    <x v="2381"/>
    <x v="1"/>
    <s v="plays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x v="9"/>
    <b v="1"/>
    <s v="theater/plays"/>
    <n v="0.97560975609756095"/>
    <x v="2382"/>
    <x v="1"/>
    <s v="plays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x v="54"/>
    <b v="1"/>
    <s v="theater/plays"/>
    <n v="0.98846787479406917"/>
    <x v="2383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x v="36"/>
    <b v="1"/>
    <s v="theater/plays"/>
    <n v="0.94936708860759489"/>
    <x v="2384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x v="33"/>
    <b v="1"/>
    <s v="theater/plays"/>
    <n v="0.97560975609756095"/>
    <x v="713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x v="54"/>
    <b v="1"/>
    <s v="theater/plays"/>
    <n v="0.92936802973977695"/>
    <x v="2385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x v="196"/>
    <b v="1"/>
    <s v="theater/plays"/>
    <n v="0.90442489881746446"/>
    <x v="2386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x v="83"/>
    <b v="1"/>
    <s v="theater/plays"/>
    <n v="0.66666666666666663"/>
    <x v="2387"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x v="9"/>
    <b v="1"/>
    <s v="theater/plays"/>
    <n v="0.95890410958904104"/>
    <x v="2388"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x v="64"/>
    <b v="1"/>
    <s v="theater/plays"/>
    <n v="0.86580086580086579"/>
    <x v="2389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x v="225"/>
    <b v="1"/>
    <s v="theater/plays"/>
    <n v="0.97423038843783372"/>
    <x v="2390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x v="237"/>
    <b v="1"/>
    <s v="theater/plays"/>
    <n v="0.98619329388560162"/>
    <x v="2391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x v="208"/>
    <b v="1"/>
    <s v="theater/plays"/>
    <n v="0.85737704355818334"/>
    <x v="2392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x v="162"/>
    <b v="1"/>
    <s v="theater/plays"/>
    <n v="0.75187969924812026"/>
    <x v="2393"/>
    <x v="1"/>
    <s v="plays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x v="62"/>
    <b v="1"/>
    <s v="theater/plays"/>
    <n v="0.75075075075075071"/>
    <x v="2394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x v="240"/>
    <b v="1"/>
    <s v="theater/plays"/>
    <n v="0.98199672667757776"/>
    <x v="1232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x v="261"/>
    <b v="1"/>
    <s v="theater/plays"/>
    <n v="0.78155529503712384"/>
    <x v="2395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x v="23"/>
    <b v="1"/>
    <s v="theater/plays"/>
    <n v="0.86956521739130432"/>
    <x v="2396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x v="59"/>
    <b v="1"/>
    <s v="theater/plays"/>
    <n v="0.90909090909090906"/>
    <x v="2397"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x v="88"/>
    <b v="1"/>
    <s v="theater/plays"/>
    <n v="0.89206066012488849"/>
    <x v="2398"/>
    <x v="1"/>
    <s v="plays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x v="251"/>
    <b v="1"/>
    <s v="theater/plays"/>
    <n v="0.79365079365079361"/>
    <x v="1420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x v="50"/>
    <b v="1"/>
    <s v="theater/plays"/>
    <n v="0.99756151629350476"/>
    <x v="2399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x v="64"/>
    <b v="1"/>
    <s v="theater/plays"/>
    <n v="0.9765625"/>
    <x v="2400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x v="7"/>
    <b v="1"/>
    <s v="theater/plays"/>
    <n v="0.92421441774491686"/>
    <x v="2401"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x v="52"/>
    <b v="1"/>
    <s v="theater/plays"/>
    <n v="0.997307270370001"/>
    <x v="2402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x v="183"/>
    <b v="1"/>
    <s v="theater/plays"/>
    <n v="0.88261253309796994"/>
    <x v="2403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x v="93"/>
    <b v="1"/>
    <s v="theater/plays"/>
    <n v="0.78384824697938482"/>
    <x v="2404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x v="31"/>
    <b v="1"/>
    <s v="theater/plays"/>
    <n v="0.92821782178217827"/>
    <x v="2405"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x v="25"/>
    <b v="1"/>
    <s v="theater/plays"/>
    <n v="0.41322314049586778"/>
    <x v="1134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x v="39"/>
    <b v="1"/>
    <s v="theater/plays"/>
    <n v="0.70638097480574524"/>
    <x v="2406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x v="51"/>
    <b v="1"/>
    <s v="theater/plays"/>
    <n v="0.76923076923076927"/>
    <x v="94"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x v="332"/>
    <b v="1"/>
    <s v="theater/plays"/>
    <n v="0.94312930302744502"/>
    <x v="2407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x v="201"/>
    <b v="1"/>
    <s v="theater/plays"/>
    <n v="0.95419847328244278"/>
    <x v="2408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x v="9"/>
    <b v="1"/>
    <s v="theater/plays"/>
    <n v="0.73529411764705888"/>
    <x v="2409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x v="2"/>
    <b v="1"/>
    <s v="theater/plays"/>
    <n v="1"/>
    <x v="1831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x v="225"/>
    <b v="1"/>
    <s v="theater/plays"/>
    <n v="1"/>
    <x v="49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x v="25"/>
    <b v="1"/>
    <s v="theater/plays"/>
    <n v="0.80645161290322576"/>
    <x v="2410"/>
    <x v="1"/>
    <s v="plays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x v="41"/>
    <b v="1"/>
    <s v="theater/plays"/>
    <n v="0.85526315789473684"/>
    <x v="2411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x v="13"/>
    <b v="1"/>
    <s v="theater/plays"/>
    <n v="0.967741935483871"/>
    <x v="2412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x v="10"/>
    <b v="1"/>
    <s v="theater/plays"/>
    <n v="0.92807424593967514"/>
    <x v="2413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x v="23"/>
    <b v="1"/>
    <s v="theater/plays"/>
    <n v="0.83160083160083165"/>
    <x v="1092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x v="174"/>
    <b v="1"/>
    <s v="theater/plays"/>
    <n v="0.9962248322147651"/>
    <x v="2414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x v="88"/>
    <b v="1"/>
    <s v="theater/plays"/>
    <n v="0.93879083740142699"/>
    <x v="2415"/>
    <x v="1"/>
    <s v="plays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x v="202"/>
    <b v="1"/>
    <s v="theater/plays"/>
    <n v="1"/>
    <x v="1641"/>
    <x v="1"/>
    <s v="plays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x v="47"/>
    <b v="1"/>
    <s v="theater/plays"/>
    <n v="0.90361445783132532"/>
    <x v="2416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x v="195"/>
    <b v="1"/>
    <s v="theater/plays"/>
    <n v="0.87169062653635476"/>
    <x v="2417"/>
    <x v="1"/>
    <s v="plays"/>
  </r>
  <r>
    <n v="2833"/>
    <s v="Star Man Rocket Man"/>
    <s v="A new play about exploring outer space"/>
    <n v="2700"/>
    <n v="2923"/>
    <x v="0"/>
    <s v="US"/>
    <s v="USD"/>
    <n v="1444528800"/>
    <n v="1442804633"/>
    <b v="0"/>
    <x v="2"/>
    <b v="1"/>
    <s v="theater/plays"/>
    <n v="0.92370851864522752"/>
    <x v="2418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x v="64"/>
    <b v="1"/>
    <s v="theater/plays"/>
    <n v="0.58823529411764708"/>
    <x v="2419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x v="251"/>
    <b v="1"/>
    <s v="theater/plays"/>
    <n v="0.53447640019454945"/>
    <x v="2420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x v="202"/>
    <b v="1"/>
    <s v="theater/plays"/>
    <n v="0.92783505154639179"/>
    <x v="2421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x v="64"/>
    <b v="1"/>
    <s v="theater/plays"/>
    <n v="1"/>
    <x v="2422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x v="241"/>
    <b v="1"/>
    <s v="theater/plays"/>
    <n v="0.83160083160083165"/>
    <x v="2423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x v="162"/>
    <b v="1"/>
    <s v="theater/plays"/>
    <n v="0.89743589743589747"/>
    <x v="2424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x v="462"/>
    <b v="1"/>
    <s v="theater/plays"/>
    <n v="0.96153846153846156"/>
    <x v="2425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x v="29"/>
    <b v="0"/>
    <s v="theater/plays"/>
    <n v="100"/>
    <x v="812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x v="78"/>
    <b v="0"/>
    <s v="theater/plays"/>
    <s v="0"/>
    <x v="174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x v="78"/>
    <b v="0"/>
    <s v="theater/plays"/>
    <s v="0"/>
    <x v="131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x v="29"/>
    <b v="0"/>
    <s v="theater/plays"/>
    <n v="18.333333333333332"/>
    <x v="1305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x v="70"/>
    <b v="0"/>
    <s v="theater/plays"/>
    <n v="3.1699070160608622"/>
    <x v="2426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x v="78"/>
    <b v="0"/>
    <s v="theater/plays"/>
    <s v="0"/>
    <x v="218"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x v="78"/>
    <b v="0"/>
    <s v="theater/plays"/>
    <s v="0"/>
    <x v="454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x v="83"/>
    <b v="0"/>
    <s v="theater/plays"/>
    <n v="500"/>
    <x v="2427"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x v="29"/>
    <b v="0"/>
    <s v="theater/plays"/>
    <n v="100"/>
    <x v="1009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x v="62"/>
    <b v="0"/>
    <s v="theater/plays"/>
    <n v="25.723472668810288"/>
    <x v="2428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x v="78"/>
    <b v="0"/>
    <s v="theater/plays"/>
    <s v="0"/>
    <x v="2429"/>
    <x v="1"/>
    <s v="plays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x v="79"/>
    <b v="0"/>
    <s v="theater/plays"/>
    <n v="52.631578947368418"/>
    <x v="2430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x v="78"/>
    <b v="0"/>
    <s v="theater/plays"/>
    <s v="0"/>
    <x v="2431"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x v="25"/>
    <b v="0"/>
    <s v="theater/plays"/>
    <n v="2.3980815347721824"/>
    <x v="2432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x v="81"/>
    <b v="0"/>
    <s v="theater/plays"/>
    <n v="2"/>
    <x v="249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x v="79"/>
    <b v="0"/>
    <s v="theater/plays"/>
    <n v="20.547945205479451"/>
    <x v="2433"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x v="41"/>
    <b v="0"/>
    <s v="theater/plays"/>
    <n v="5.0666666666666664"/>
    <x v="84"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x v="78"/>
    <b v="0"/>
    <s v="theater/plays"/>
    <s v="0"/>
    <x v="180"/>
    <x v="1"/>
    <s v="plays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x v="29"/>
    <b v="0"/>
    <s v="theater/plays"/>
    <n v="57.142857142857146"/>
    <x v="2427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x v="82"/>
    <b v="0"/>
    <s v="theater/plays"/>
    <n v="15.037593984962406"/>
    <x v="493"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x v="83"/>
    <b v="0"/>
    <s v="theater/plays"/>
    <n v="3.125"/>
    <x v="219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x v="83"/>
    <b v="0"/>
    <s v="theater/plays"/>
    <n v="230.90909090909091"/>
    <x v="2434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x v="29"/>
    <b v="0"/>
    <s v="theater/plays"/>
    <n v="2500"/>
    <x v="2435"/>
    <x v="1"/>
    <s v="plays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x v="83"/>
    <b v="0"/>
    <s v="theater/plays"/>
    <n v="62.5"/>
    <x v="154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x v="78"/>
    <b v="0"/>
    <s v="theater/plays"/>
    <s v="0"/>
    <x v="2436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x v="84"/>
    <b v="0"/>
    <s v="theater/plays"/>
    <n v="111.11111111111111"/>
    <x v="2437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x v="73"/>
    <b v="0"/>
    <s v="theater/plays"/>
    <n v="4.9603174603174605"/>
    <x v="2438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x v="65"/>
    <b v="0"/>
    <s v="theater/plays"/>
    <n v="2.3802874117706798"/>
    <x v="2439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x v="81"/>
    <b v="0"/>
    <s v="theater/plays"/>
    <n v="112.99435028248588"/>
    <x v="2440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x v="82"/>
    <b v="0"/>
    <s v="theater/plays"/>
    <n v="6.666666666666667"/>
    <x v="2373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x v="62"/>
    <b v="0"/>
    <s v="theater/plays"/>
    <n v="21.413276231263382"/>
    <x v="901"/>
    <x v="1"/>
    <s v="plays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x v="78"/>
    <b v="0"/>
    <s v="theater/plays"/>
    <s v="0"/>
    <x v="136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x v="22"/>
    <b v="0"/>
    <s v="theater/plays"/>
    <n v="2.6232948583420774"/>
    <x v="2441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x v="83"/>
    <b v="0"/>
    <s v="theater/plays"/>
    <n v="18.450184501845019"/>
    <x v="1939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x v="83"/>
    <b v="0"/>
    <s v="theater/plays"/>
    <n v="2857.1428571428573"/>
    <x v="539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x v="78"/>
    <b v="0"/>
    <s v="theater/plays"/>
    <s v="0"/>
    <x v="223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x v="79"/>
    <b v="0"/>
    <s v="theater/plays"/>
    <n v="9.2307692307692299"/>
    <x v="198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x v="80"/>
    <b v="0"/>
    <s v="theater/plays"/>
    <n v="47.61904761904762"/>
    <x v="2442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x v="29"/>
    <b v="0"/>
    <s v="theater/plays"/>
    <n v="386.20689655172413"/>
    <x v="1277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x v="60"/>
    <b v="0"/>
    <s v="theater/plays"/>
    <n v="4.2857142857142856"/>
    <x v="834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x v="78"/>
    <b v="0"/>
    <s v="theater/plays"/>
    <s v="0"/>
    <x v="143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x v="80"/>
    <b v="0"/>
    <s v="theater/plays"/>
    <n v="2.9761904761904763"/>
    <x v="2443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x v="81"/>
    <b v="0"/>
    <s v="theater/plays"/>
    <n v="5.2410901467505244"/>
    <x v="2444"/>
    <x v="1"/>
    <s v="plays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x v="80"/>
    <b v="0"/>
    <s v="theater/plays"/>
    <n v="243.24324324324326"/>
    <x v="2445"/>
    <x v="1"/>
    <s v="plays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x v="81"/>
    <b v="0"/>
    <s v="theater/plays"/>
    <n v="3.0769230769230771"/>
    <x v="2446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x v="29"/>
    <b v="0"/>
    <s v="theater/plays"/>
    <n v="20"/>
    <x v="1305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x v="29"/>
    <b v="0"/>
    <s v="theater/plays"/>
    <n v="600"/>
    <x v="1305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x v="78"/>
    <b v="0"/>
    <s v="theater/plays"/>
    <s v="0"/>
    <x v="466"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x v="25"/>
    <b v="0"/>
    <s v="theater/plays"/>
    <n v="2.6269702276707529"/>
    <x v="2447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x v="83"/>
    <b v="0"/>
    <s v="theater/plays"/>
    <n v="95.238095238095241"/>
    <x v="2448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x v="73"/>
    <b v="0"/>
    <s v="theater/plays"/>
    <n v="36.630036630036628"/>
    <x v="2449"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x v="57"/>
    <b v="0"/>
    <s v="theater/plays"/>
    <n v="11"/>
    <x v="50"/>
    <x v="1"/>
    <s v="plays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x v="84"/>
    <b v="0"/>
    <s v="theater/plays"/>
    <n v="200"/>
    <x v="1727"/>
    <x v="1"/>
    <s v="plays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x v="78"/>
    <b v="0"/>
    <s v="theater/plays"/>
    <s v="0"/>
    <x v="201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x v="80"/>
    <b v="0"/>
    <s v="theater/plays"/>
    <n v="21.739130434782609"/>
    <x v="2450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x v="8"/>
    <b v="0"/>
    <s v="theater/plays"/>
    <n v="4.8"/>
    <x v="216"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x v="83"/>
    <b v="0"/>
    <s v="theater/plays"/>
    <n v="21.818181818181817"/>
    <x v="2451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x v="8"/>
    <b v="0"/>
    <s v="theater/plays"/>
    <n v="23.734177215189874"/>
    <x v="2452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x v="78"/>
    <b v="0"/>
    <s v="theater/plays"/>
    <s v="0"/>
    <x v="193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x v="63"/>
    <b v="0"/>
    <s v="theater/plays"/>
    <n v="1.6152716593245227"/>
    <x v="2453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x v="84"/>
    <b v="0"/>
    <s v="theater/plays"/>
    <n v="125"/>
    <x v="2454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x v="29"/>
    <b v="0"/>
    <s v="theater/plays"/>
    <n v="6000"/>
    <x v="819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x v="80"/>
    <b v="0"/>
    <s v="theater/plays"/>
    <n v="128.2051282051282"/>
    <x v="2455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x v="80"/>
    <b v="0"/>
    <s v="theater/plays"/>
    <n v="20"/>
    <x v="1375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x v="57"/>
    <b v="0"/>
    <s v="theater/plays"/>
    <n v="5.627009646302251"/>
    <x v="2456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x v="63"/>
    <b v="0"/>
    <s v="theater/plays"/>
    <n v="10.619469026548673"/>
    <x v="2457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x v="84"/>
    <b v="0"/>
    <s v="theater/plays"/>
    <n v="1250"/>
    <x v="224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x v="81"/>
    <b v="0"/>
    <s v="theater/plays"/>
    <n v="36.363636363636367"/>
    <x v="2458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x v="29"/>
    <b v="0"/>
    <s v="theater/plays"/>
    <n v="9000"/>
    <x v="2459"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x v="29"/>
    <b v="0"/>
    <s v="theater/plays"/>
    <n v="30000"/>
    <x v="2307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x v="25"/>
    <b v="0"/>
    <s v="theater/plays"/>
    <n v="2.7397260273972601"/>
    <x v="1165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x v="55"/>
    <b v="0"/>
    <s v="theater/plays"/>
    <n v="7.1133004926108372"/>
    <x v="2460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x v="84"/>
    <b v="0"/>
    <s v="theater/plays"/>
    <n v="5000"/>
    <x v="2461"/>
    <x v="1"/>
    <s v="plays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x v="29"/>
    <b v="0"/>
    <s v="theater/plays"/>
    <n v="25000"/>
    <x v="1006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x v="83"/>
    <b v="0"/>
    <s v="theater/plays"/>
    <n v="1.6366612111292962"/>
    <x v="2462"/>
    <x v="1"/>
    <s v="plays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x v="63"/>
    <b v="0"/>
    <s v="theater/plays"/>
    <n v="12.758620689655173"/>
    <x v="2073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x v="82"/>
    <b v="0"/>
    <s v="theater/plays"/>
    <n v="4.5766590389016022"/>
    <x v="2463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x v="9"/>
    <b v="0"/>
    <s v="theater/plays"/>
    <n v="3.6710719530102791"/>
    <x v="2464"/>
    <x v="1"/>
    <s v="plays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x v="79"/>
    <b v="0"/>
    <s v="theater/plays"/>
    <n v="11.764705882352942"/>
    <x v="2465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x v="62"/>
    <b v="0"/>
    <s v="theater/plays"/>
    <n v="3.7257824143070044"/>
    <x v="2466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x v="83"/>
    <b v="1"/>
    <s v="theater/musical"/>
    <n v="0.77519379844961245"/>
    <x v="2467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x v="79"/>
    <b v="1"/>
    <s v="theater/musical"/>
    <n v="1"/>
    <x v="1831"/>
    <x v="1"/>
    <s v="musical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x v="73"/>
    <b v="1"/>
    <s v="theater/musical"/>
    <n v="1"/>
    <x v="1468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x v="206"/>
    <b v="1"/>
    <s v="theater/musical"/>
    <n v="0.96899224806201545"/>
    <x v="2468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x v="473"/>
    <b v="1"/>
    <s v="theater/musical"/>
    <n v="0.97612421853121933"/>
    <x v="2469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x v="133"/>
    <b v="1"/>
    <s v="theater/musical"/>
    <n v="0.8"/>
    <x v="1273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x v="64"/>
    <b v="1"/>
    <s v="theater/musical"/>
    <n v="0.76433121019108285"/>
    <x v="2018"/>
    <x v="1"/>
    <s v="musical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x v="54"/>
    <b v="1"/>
    <s v="theater/musical"/>
    <n v="1"/>
    <x v="2470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x v="58"/>
    <b v="1"/>
    <s v="theater/musical"/>
    <n v="0.97972579924193715"/>
    <x v="2471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x v="95"/>
    <b v="1"/>
    <s v="theater/musical"/>
    <n v="0.99088386841062226"/>
    <x v="2472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x v="82"/>
    <b v="1"/>
    <s v="theater/musical"/>
    <n v="0.94339622641509435"/>
    <x v="2473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x v="44"/>
    <b v="1"/>
    <s v="theater/musical"/>
    <n v="0.95150399017802334"/>
    <x v="2474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x v="241"/>
    <b v="1"/>
    <s v="theater/musical"/>
    <n v="0.97314130011677691"/>
    <x v="2475"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x v="77"/>
    <b v="1"/>
    <s v="theater/musical"/>
    <n v="0.92592592592592593"/>
    <x v="1051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x v="70"/>
    <b v="1"/>
    <s v="theater/musical"/>
    <n v="0.99122061738884171"/>
    <x v="2476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x v="69"/>
    <b v="1"/>
    <s v="theater/musical"/>
    <n v="0.78125"/>
    <x v="2477"/>
    <x v="1"/>
    <s v="musical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x v="165"/>
    <b v="1"/>
    <s v="theater/musical"/>
    <n v="0.75"/>
    <x v="2478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x v="58"/>
    <b v="1"/>
    <s v="theater/musical"/>
    <n v="0.98643649815043155"/>
    <x v="1575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x v="20"/>
    <b v="1"/>
    <s v="theater/musical"/>
    <n v="0.97205346294046169"/>
    <x v="2479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x v="51"/>
    <b v="1"/>
    <s v="theater/musical"/>
    <n v="0.93248787765759045"/>
    <x v="2480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x v="29"/>
    <b v="0"/>
    <s v="theater/spaces"/>
    <n v="25000"/>
    <x v="1006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x v="91"/>
    <b v="0"/>
    <s v="theater/spaces"/>
    <n v="4.8959608323133414"/>
    <x v="2481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x v="78"/>
    <b v="0"/>
    <s v="theater/spaces"/>
    <s v="0"/>
    <x v="136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x v="29"/>
    <b v="0"/>
    <s v="theater/spaces"/>
    <n v="100"/>
    <x v="819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x v="78"/>
    <b v="0"/>
    <s v="theater/spaces"/>
    <s v="0"/>
    <x v="201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x v="84"/>
    <b v="0"/>
    <s v="theater/spaces"/>
    <n v="1000"/>
    <x v="527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x v="62"/>
    <b v="0"/>
    <s v="theater/spaces"/>
    <n v="23.32089552238806"/>
    <x v="2482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x v="82"/>
    <b v="0"/>
    <s v="theater/spaces"/>
    <n v="20833.333333333332"/>
    <x v="2483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x v="84"/>
    <b v="0"/>
    <s v="theater/spaces"/>
    <n v="40"/>
    <x v="523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x v="78"/>
    <b v="0"/>
    <s v="theater/spaces"/>
    <s v="0"/>
    <x v="2484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x v="6"/>
    <b v="0"/>
    <s v="theater/spaces"/>
    <n v="45.620437956204377"/>
    <x v="2485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x v="22"/>
    <b v="0"/>
    <s v="theater/spaces"/>
    <n v="12.461059190031152"/>
    <x v="2486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x v="83"/>
    <b v="0"/>
    <s v="theater/spaces"/>
    <n v="661.15702479338847"/>
    <x v="2487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x v="78"/>
    <b v="0"/>
    <s v="theater/spaces"/>
    <s v="0"/>
    <x v="828"/>
    <x v="1"/>
    <s v="spaces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x v="202"/>
    <b v="0"/>
    <s v="theater/spaces"/>
    <n v="1.6783216783216783"/>
    <x v="2488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x v="9"/>
    <b v="0"/>
    <s v="theater/spaces"/>
    <n v="5.9757942511346442"/>
    <x v="2489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x v="83"/>
    <b v="0"/>
    <s v="theater/spaces"/>
    <n v="53.571428571428569"/>
    <x v="2490"/>
    <x v="1"/>
    <s v="spaces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x v="78"/>
    <b v="0"/>
    <s v="theater/spaces"/>
    <s v="0"/>
    <x v="563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x v="78"/>
    <b v="0"/>
    <s v="theater/spaces"/>
    <s v="0"/>
    <x v="193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x v="78"/>
    <b v="0"/>
    <s v="theater/spaces"/>
    <s v="0"/>
    <x v="2491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x v="52"/>
    <b v="1"/>
    <s v="theater/plays"/>
    <n v="0.91224229155263636"/>
    <x v="2492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x v="9"/>
    <b v="1"/>
    <s v="theater/plays"/>
    <n v="0.82101806239737274"/>
    <x v="2493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x v="15"/>
    <b v="1"/>
    <s v="theater/plays"/>
    <n v="0.93589143659335516"/>
    <x v="2494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x v="193"/>
    <b v="1"/>
    <s v="theater/plays"/>
    <n v="0.99291258993305787"/>
    <x v="2495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x v="70"/>
    <b v="1"/>
    <s v="theater/plays"/>
    <n v="0.91743119266055051"/>
    <x v="2496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x v="130"/>
    <b v="1"/>
    <s v="theater/plays"/>
    <n v="0.88004928275983452"/>
    <x v="2497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x v="26"/>
    <b v="1"/>
    <s v="theater/plays"/>
    <n v="0.8778089887640449"/>
    <x v="2498"/>
    <x v="1"/>
    <s v="plays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x v="5"/>
    <b v="1"/>
    <s v="theater/plays"/>
    <n v="0.94339622641509435"/>
    <x v="2499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x v="57"/>
    <b v="1"/>
    <s v="theater/plays"/>
    <n v="0.61538461538461542"/>
    <x v="2500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x v="110"/>
    <b v="1"/>
    <s v="theater/plays"/>
    <n v="0.94339622641509435"/>
    <x v="2501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x v="68"/>
    <b v="1"/>
    <s v="theater/plays"/>
    <n v="0.99843993759750393"/>
    <x v="2502"/>
    <x v="1"/>
    <s v="plays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x v="57"/>
    <b v="1"/>
    <s v="theater/plays"/>
    <n v="0.94921689606074988"/>
    <x v="2503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x v="51"/>
    <b v="1"/>
    <s v="theater/plays"/>
    <n v="0.57208237986270027"/>
    <x v="2504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x v="45"/>
    <b v="1"/>
    <s v="theater/plays"/>
    <n v="0.98039215686274506"/>
    <x v="2505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x v="116"/>
    <b v="1"/>
    <s v="theater/plays"/>
    <n v="0.99875156054931336"/>
    <x v="2506"/>
    <x v="1"/>
    <s v="plays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x v="25"/>
    <b v="1"/>
    <s v="theater/plays"/>
    <n v="0.58333333333333337"/>
    <x v="1375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x v="209"/>
    <b v="1"/>
    <s v="theater/plays"/>
    <n v="0.8805400645729381"/>
    <x v="2507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x v="38"/>
    <b v="1"/>
    <s v="theater/plays"/>
    <n v="0.77239958805355302"/>
    <x v="2508"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x v="67"/>
    <b v="1"/>
    <s v="theater/plays"/>
    <n v="0.98619329388560162"/>
    <x v="2509"/>
    <x v="1"/>
    <s v="plays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x v="54"/>
    <b v="1"/>
    <s v="theater/plays"/>
    <n v="0.91603053435114501"/>
    <x v="2510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x v="174"/>
    <b v="1"/>
    <s v="theater/spaces"/>
    <n v="0.77564475470234628"/>
    <x v="2511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x v="211"/>
    <b v="1"/>
    <s v="theater/spaces"/>
    <n v="0.97981579463060942"/>
    <x v="2512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x v="486"/>
    <b v="1"/>
    <s v="theater/spaces"/>
    <n v="0.68240950088157304"/>
    <x v="2513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x v="423"/>
    <b v="1"/>
    <s v="theater/spaces"/>
    <n v="0.99649234693877553"/>
    <x v="2514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x v="112"/>
    <b v="1"/>
    <s v="theater/spaces"/>
    <n v="0.82203041512535968"/>
    <x v="2515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x v="66"/>
    <b v="1"/>
    <s v="theater/spaces"/>
    <n v="0.94786729857819907"/>
    <x v="2516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x v="236"/>
    <b v="1"/>
    <s v="theater/spaces"/>
    <n v="0.9057905377497264"/>
    <x v="2517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x v="33"/>
    <b v="1"/>
    <s v="theater/spaces"/>
    <n v="1"/>
    <x v="2518"/>
    <x v="1"/>
    <s v="spaces"/>
  </r>
  <r>
    <n v="2989"/>
    <s v="Let's Light Up The Gem!"/>
    <s v="Bring the movies back to Bethel, Maine."/>
    <n v="20000"/>
    <n v="35307"/>
    <x v="0"/>
    <s v="US"/>
    <s v="USD"/>
    <n v="1450673940"/>
    <n v="1448756962"/>
    <b v="0"/>
    <x v="487"/>
    <b v="1"/>
    <s v="theater/spaces"/>
    <n v="0.56645990879995467"/>
    <x v="2519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x v="74"/>
    <b v="1"/>
    <s v="theater/spaces"/>
    <n v="1"/>
    <x v="947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x v="251"/>
    <b v="1"/>
    <s v="theater/spaces"/>
    <n v="0.96810933940774491"/>
    <x v="2520"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x v="31"/>
    <b v="1"/>
    <s v="theater/spaces"/>
    <n v="0.9569377990430622"/>
    <x v="2521"/>
    <x v="1"/>
    <s v="spaces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x v="19"/>
    <b v="1"/>
    <s v="theater/spaces"/>
    <n v="0.99700897308075775"/>
    <x v="2522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x v="211"/>
    <b v="1"/>
    <s v="theater/spaces"/>
    <n v="0.21846144883632868"/>
    <x v="2523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x v="437"/>
    <b v="1"/>
    <s v="theater/spaces"/>
    <n v="0.9527439024390244"/>
    <x v="2524"/>
    <x v="1"/>
    <s v="spaces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x v="413"/>
    <b v="1"/>
    <s v="theater/spaces"/>
    <n v="0.58158856763044198"/>
    <x v="2525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x v="248"/>
    <b v="1"/>
    <s v="theater/spaces"/>
    <n v="0.96404126096596932"/>
    <x v="2526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x v="488"/>
    <b v="1"/>
    <s v="theater/spaces"/>
    <n v="0.97060051053586849"/>
    <x v="2527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x v="9"/>
    <b v="1"/>
    <s v="theater/spaces"/>
    <n v="0.84112149532710279"/>
    <x v="2486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x v="22"/>
    <b v="1"/>
    <s v="theater/spaces"/>
    <n v="1"/>
    <x v="2528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x v="489"/>
    <b v="1"/>
    <s v="theater/spaces"/>
    <n v="0.31377481894009879"/>
    <x v="2529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x v="201"/>
    <b v="1"/>
    <s v="theater/spaces"/>
    <n v="0.92160680830446728"/>
    <x v="2530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x v="57"/>
    <b v="1"/>
    <s v="theater/spaces"/>
    <n v="0.98846787479406917"/>
    <x v="2531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x v="490"/>
    <b v="1"/>
    <s v="theater/spaces"/>
    <n v="0.88640694943048348"/>
    <x v="2532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x v="115"/>
    <b v="1"/>
    <s v="theater/spaces"/>
    <n v="0.82990150791538131"/>
    <x v="2533"/>
    <x v="1"/>
    <s v="spaces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x v="174"/>
    <b v="1"/>
    <s v="theater/spaces"/>
    <n v="0.92807424593967514"/>
    <x v="2534"/>
    <x v="1"/>
    <s v="spaces"/>
  </r>
  <r>
    <n v="3007"/>
    <s v="Bethlem"/>
    <s v="Consuite for 2015 CoreCon.  An adventure into insanity."/>
    <n v="600"/>
    <n v="1080"/>
    <x v="0"/>
    <s v="US"/>
    <s v="USD"/>
    <n v="1429938683"/>
    <n v="1428124283"/>
    <b v="0"/>
    <x v="9"/>
    <b v="1"/>
    <s v="theater/spaces"/>
    <n v="0.55555555555555558"/>
    <x v="1443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x v="55"/>
    <b v="1"/>
    <s v="theater/spaces"/>
    <n v="0.98846787479406917"/>
    <x v="2535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x v="130"/>
    <b v="1"/>
    <s v="theater/spaces"/>
    <n v="0.83503123016800829"/>
    <x v="2536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x v="41"/>
    <b v="1"/>
    <s v="theater/spaces"/>
    <n v="0.63291139240506333"/>
    <x v="2537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x v="20"/>
    <b v="1"/>
    <s v="theater/spaces"/>
    <n v="0.80862533692722371"/>
    <x v="2538"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x v="165"/>
    <b v="1"/>
    <s v="theater/spaces"/>
    <n v="0.85378868729989332"/>
    <x v="2539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x v="329"/>
    <b v="1"/>
    <s v="theater/spaces"/>
    <n v="0.63710499490316008"/>
    <x v="2540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x v="491"/>
    <b v="1"/>
    <s v="theater/spaces"/>
    <n v="0.88414202857547042"/>
    <x v="2541"/>
    <x v="1"/>
    <s v="spaces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x v="244"/>
    <b v="1"/>
    <s v="theater/spaces"/>
    <n v="0.96921322690992018"/>
    <x v="2542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x v="17"/>
    <b v="1"/>
    <s v="theater/spaces"/>
    <n v="0.97454712221967443"/>
    <x v="2543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x v="180"/>
    <b v="1"/>
    <s v="theater/spaces"/>
    <n v="0.94481425810607689"/>
    <x v="2544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x v="14"/>
    <b v="1"/>
    <s v="theater/spaces"/>
    <n v="0.99290780141843971"/>
    <x v="2545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x v="334"/>
    <b v="1"/>
    <s v="theater/spaces"/>
    <n v="0.82485565026120433"/>
    <x v="2546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x v="209"/>
    <b v="1"/>
    <s v="theater/spaces"/>
    <n v="0.99431818181818177"/>
    <x v="2547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x v="273"/>
    <b v="1"/>
    <s v="theater/spaces"/>
    <n v="0.86190384983719592"/>
    <x v="2548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x v="95"/>
    <b v="1"/>
    <s v="theater/spaces"/>
    <n v="0.99127676447264079"/>
    <x v="2549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x v="79"/>
    <b v="1"/>
    <s v="theater/spaces"/>
    <n v="0.970873786407767"/>
    <x v="2550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x v="0"/>
    <b v="1"/>
    <s v="theater/spaces"/>
    <n v="0.40581121662202746"/>
    <x v="2551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x v="108"/>
    <b v="1"/>
    <s v="theater/spaces"/>
    <n v="0.33090668431502318"/>
    <x v="2552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x v="20"/>
    <b v="1"/>
    <s v="theater/spaces"/>
    <n v="0.69767441860465118"/>
    <x v="2553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x v="492"/>
    <b v="1"/>
    <s v="theater/spaces"/>
    <n v="0.76080340839926963"/>
    <x v="2554"/>
    <x v="1"/>
    <s v="spaces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x v="221"/>
    <b v="1"/>
    <s v="theater/spaces"/>
    <n v="0.5951672419950006"/>
    <x v="2555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x v="493"/>
    <b v="1"/>
    <s v="theater/spaces"/>
    <n v="0.9117709631340607"/>
    <x v="2556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x v="14"/>
    <b v="1"/>
    <s v="theater/spaces"/>
    <n v="0.93733261917514732"/>
    <x v="2557"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x v="60"/>
    <b v="1"/>
    <s v="theater/spaces"/>
    <n v="1"/>
    <x v="2558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x v="20"/>
    <b v="1"/>
    <s v="theater/spaces"/>
    <n v="0.78616352201257866"/>
    <x v="2559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x v="23"/>
    <b v="1"/>
    <s v="theater/spaces"/>
    <n v="0.68243858052775253"/>
    <x v="2560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x v="494"/>
    <b v="1"/>
    <s v="theater/spaces"/>
    <n v="0.88860453543754891"/>
    <x v="2561"/>
    <x v="1"/>
    <s v="spaces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x v="495"/>
    <b v="1"/>
    <s v="theater/spaces"/>
    <n v="0.91922883319342674"/>
    <x v="2562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x v="313"/>
    <b v="1"/>
    <s v="theater/spaces"/>
    <n v="0.78906669191680079"/>
    <x v="2563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x v="58"/>
    <b v="1"/>
    <s v="theater/spaces"/>
    <n v="0.46904315196998125"/>
    <x v="2564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x v="74"/>
    <b v="1"/>
    <s v="theater/spaces"/>
    <n v="0.99502487562189057"/>
    <x v="488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x v="163"/>
    <b v="1"/>
    <s v="theater/spaces"/>
    <n v="0.9198455763246467"/>
    <x v="2565"/>
    <x v="1"/>
    <s v="spaces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x v="288"/>
    <b v="1"/>
    <s v="theater/spaces"/>
    <n v="0.93023255813953487"/>
    <x v="2566"/>
    <x v="1"/>
    <s v="spaces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x v="195"/>
    <b v="1"/>
    <s v="theater/spaces"/>
    <n v="0.90512540894220284"/>
    <x v="2567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x v="77"/>
    <b v="1"/>
    <s v="theater/spaces"/>
    <n v="0.78125"/>
    <x v="2568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x v="130"/>
    <b v="1"/>
    <s v="theater/spaces"/>
    <n v="0.9090358160111508"/>
    <x v="2569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x v="239"/>
    <b v="1"/>
    <s v="theater/spaces"/>
    <n v="0.91456443868607573"/>
    <x v="2570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x v="31"/>
    <b v="1"/>
    <s v="theater/spaces"/>
    <n v="0.75354259211116259"/>
    <x v="2571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x v="6"/>
    <b v="1"/>
    <s v="theater/spaces"/>
    <n v="0.52397691848510974"/>
    <x v="2572"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x v="9"/>
    <b v="1"/>
    <s v="theater/spaces"/>
    <n v="0.67114093959731547"/>
    <x v="2573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x v="5"/>
    <b v="1"/>
    <s v="theater/spaces"/>
    <n v="0.60096153846153844"/>
    <x v="2574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x v="241"/>
    <b v="1"/>
    <s v="theater/spaces"/>
    <n v="0.9375"/>
    <x v="708"/>
    <x v="1"/>
    <s v="spaces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x v="82"/>
    <b v="1"/>
    <s v="theater/spaces"/>
    <n v="0.94339622641509435"/>
    <x v="2575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x v="2"/>
    <b v="0"/>
    <s v="theater/spaces"/>
    <n v="4.2321644498186215"/>
    <x v="2576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x v="84"/>
    <b v="0"/>
    <s v="theater/spaces"/>
    <n v="666.66666666666663"/>
    <x v="1870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x v="83"/>
    <b v="0"/>
    <s v="theater/spaces"/>
    <n v="250"/>
    <x v="154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x v="78"/>
    <b v="0"/>
    <s v="theater/spaces"/>
    <s v="0"/>
    <x v="2577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x v="29"/>
    <b v="0"/>
    <s v="theater/spaces"/>
    <n v="20000"/>
    <x v="2578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x v="78"/>
    <b v="0"/>
    <s v="theater/spaces"/>
    <s v="0"/>
    <x v="202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x v="78"/>
    <b v="0"/>
    <s v="theater/spaces"/>
    <s v="0"/>
    <x v="201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x v="83"/>
    <b v="0"/>
    <s v="theater/spaces"/>
    <n v="6000"/>
    <x v="553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x v="202"/>
    <b v="0"/>
    <s v="theater/spaces"/>
    <n v="33.259423503325941"/>
    <x v="2579"/>
    <x v="1"/>
    <s v="spaces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x v="79"/>
    <b v="0"/>
    <s v="theater/spaces"/>
    <n v="656.71641791044772"/>
    <x v="2096"/>
    <x v="1"/>
    <s v="spaces"/>
  </r>
  <r>
    <n v="3061"/>
    <s v="Help Save Parkway Cinemas!"/>
    <s v="Save a historic Local theater."/>
    <n v="1000000"/>
    <n v="0"/>
    <x v="2"/>
    <s v="US"/>
    <s v="USD"/>
    <n v="1407955748"/>
    <n v="1405363748"/>
    <b v="0"/>
    <x v="78"/>
    <b v="0"/>
    <s v="theater/spaces"/>
    <s v="0"/>
    <x v="2580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x v="85"/>
    <b v="0"/>
    <s v="theater/spaces"/>
    <n v="1.4961101137043686"/>
    <x v="2581"/>
    <x v="1"/>
    <s v="spaces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x v="23"/>
    <b v="0"/>
    <s v="theater/spaces"/>
    <n v="5.1107325383304945"/>
    <x v="2582"/>
    <x v="1"/>
    <s v="spaces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x v="250"/>
    <b v="0"/>
    <s v="theater/spaces"/>
    <n v="8.8537362767087711"/>
    <x v="2583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x v="84"/>
    <b v="0"/>
    <s v="theater/spaces"/>
    <n v="2500"/>
    <x v="966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x v="41"/>
    <b v="0"/>
    <s v="theater/spaces"/>
    <n v="8.34326579261025"/>
    <x v="2584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x v="29"/>
    <b v="0"/>
    <s v="theater/spaces"/>
    <n v="40"/>
    <x v="701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x v="84"/>
    <b v="0"/>
    <s v="theater/spaces"/>
    <n v="1428.5714285714287"/>
    <x v="2585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x v="63"/>
    <b v="0"/>
    <s v="theater/spaces"/>
    <n v="7.0921985815602833"/>
    <x v="2586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x v="38"/>
    <b v="0"/>
    <s v="theater/spaces"/>
    <n v="29.940119760479043"/>
    <x v="2587"/>
    <x v="1"/>
    <s v="spaces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x v="27"/>
    <b v="0"/>
    <s v="theater/spaces"/>
    <n v="1.6729401923881222"/>
    <x v="2588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x v="84"/>
    <b v="0"/>
    <s v="theater/spaces"/>
    <n v="6000"/>
    <x v="1857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x v="63"/>
    <b v="0"/>
    <s v="theater/spaces"/>
    <n v="4341.0852713178292"/>
    <x v="2589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x v="83"/>
    <b v="0"/>
    <s v="theater/spaces"/>
    <n v="1136.3636363636363"/>
    <x v="2590"/>
    <x v="1"/>
    <s v="spaces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x v="9"/>
    <b v="0"/>
    <s v="theater/spaces"/>
    <n v="11.574074074074074"/>
    <x v="2591"/>
    <x v="1"/>
    <s v="spaces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x v="133"/>
    <b v="0"/>
    <s v="theater/spaces"/>
    <n v="6.6401062416998675"/>
    <x v="2592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x v="84"/>
    <b v="0"/>
    <s v="theater/spaces"/>
    <n v="209.52380952380952"/>
    <x v="2442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x v="83"/>
    <b v="0"/>
    <s v="theater/spaces"/>
    <n v="845.07042253521126"/>
    <x v="2593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x v="74"/>
    <b v="0"/>
    <s v="theater/spaces"/>
    <n v="118.80153215749154"/>
    <x v="2594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x v="63"/>
    <b v="0"/>
    <s v="theater/spaces"/>
    <n v="5319.1489361702124"/>
    <x v="2595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x v="81"/>
    <b v="0"/>
    <s v="theater/spaces"/>
    <n v="475.51117451260103"/>
    <x v="2596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x v="78"/>
    <b v="0"/>
    <s v="theater/spaces"/>
    <s v="0"/>
    <x v="543"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x v="83"/>
    <b v="0"/>
    <s v="theater/spaces"/>
    <n v="357.14285714285717"/>
    <x v="544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x v="79"/>
    <b v="0"/>
    <s v="theater/spaces"/>
    <n v="8.6361702127659576"/>
    <x v="2597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x v="82"/>
    <b v="0"/>
    <s v="theater/spaces"/>
    <n v="40.983606557377051"/>
    <x v="2598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x v="83"/>
    <b v="0"/>
    <s v="theater/spaces"/>
    <n v="400"/>
    <x v="411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x v="84"/>
    <b v="0"/>
    <s v="theater/spaces"/>
    <n v="160"/>
    <x v="2105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x v="83"/>
    <b v="0"/>
    <s v="theater/spaces"/>
    <n v="515.8730158730159"/>
    <x v="2599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x v="43"/>
    <b v="0"/>
    <s v="theater/spaces"/>
    <n v="4.2705842159207377"/>
    <x v="2600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x v="82"/>
    <b v="0"/>
    <s v="theater/spaces"/>
    <n v="19.681595521343596"/>
    <x v="2601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x v="82"/>
    <b v="0"/>
    <s v="theater/spaces"/>
    <n v="6.2814070351758797"/>
    <x v="2602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x v="64"/>
    <b v="0"/>
    <s v="theater/spaces"/>
    <n v="84.517279557805594"/>
    <x v="2603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x v="57"/>
    <b v="0"/>
    <s v="theater/spaces"/>
    <n v="4.395604395604396"/>
    <x v="2604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x v="29"/>
    <b v="0"/>
    <s v="theater/spaces"/>
    <n v="4000"/>
    <x v="2105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x v="29"/>
    <b v="0"/>
    <s v="theater/spaces"/>
    <n v="298.39999999999998"/>
    <x v="469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x v="25"/>
    <b v="0"/>
    <s v="theater/spaces"/>
    <n v="25.157232704402517"/>
    <x v="2605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x v="288"/>
    <b v="0"/>
    <s v="theater/spaces"/>
    <n v="5.8309037900874632"/>
    <x v="2606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x v="74"/>
    <b v="0"/>
    <s v="theater/spaces"/>
    <n v="27.716154721274176"/>
    <x v="2607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x v="81"/>
    <b v="0"/>
    <s v="theater/spaces"/>
    <n v="7.1942446043165464"/>
    <x v="2608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x v="62"/>
    <b v="0"/>
    <s v="theater/spaces"/>
    <n v="6.5681444991789819"/>
    <x v="2609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x v="8"/>
    <b v="0"/>
    <s v="theater/spaces"/>
    <n v="8.3333333333333339"/>
    <x v="1305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x v="240"/>
    <b v="0"/>
    <s v="theater/spaces"/>
    <n v="2.556727388942154"/>
    <x v="2610"/>
    <x v="1"/>
    <s v="spaces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x v="84"/>
    <b v="0"/>
    <s v="theater/spaces"/>
    <n v="372.72727272727275"/>
    <x v="2611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x v="81"/>
    <b v="0"/>
    <s v="theater/spaces"/>
    <n v="3.3755274261603376"/>
    <x v="2612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x v="162"/>
    <b v="0"/>
    <s v="theater/spaces"/>
    <n v="2.3606623586429727"/>
    <x v="2613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x v="80"/>
    <b v="0"/>
    <s v="theater/spaces"/>
    <n v="24.390243902439025"/>
    <x v="2614"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x v="60"/>
    <b v="0"/>
    <s v="theater/spaces"/>
    <n v="5.0600885515496525"/>
    <x v="2615"/>
    <x v="1"/>
    <s v="spaces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x v="84"/>
    <b v="0"/>
    <s v="theater/spaces"/>
    <n v="1923.0769230769231"/>
    <x v="2616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x v="229"/>
    <b v="0"/>
    <s v="theater/spaces"/>
    <n v="3.9951756369666818"/>
    <x v="2617"/>
    <x v="1"/>
    <s v="spaces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x v="29"/>
    <b v="0"/>
    <s v="theater/spaces"/>
    <n v="2500"/>
    <x v="2618"/>
    <x v="1"/>
    <s v="spaces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x v="88"/>
    <b v="0"/>
    <s v="theater/spaces"/>
    <n v="3.7537537537537538"/>
    <x v="2619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x v="82"/>
    <b v="0"/>
    <s v="theater/spaces"/>
    <n v="21.113243761996163"/>
    <x v="2620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x v="77"/>
    <b v="0"/>
    <s v="theater/spaces"/>
    <n v="23.565264293419634"/>
    <x v="2621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x v="78"/>
    <b v="0"/>
    <s v="theater/spaces"/>
    <s v="0"/>
    <x v="569"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x v="29"/>
    <b v="0"/>
    <s v="theater/spaces"/>
    <n v="33.333333333333336"/>
    <x v="812"/>
    <x v="1"/>
    <s v="spaces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x v="73"/>
    <b v="0"/>
    <s v="theater/spaces"/>
    <n v="1.7441860465116279"/>
    <x v="2622"/>
    <x v="1"/>
    <s v="spaces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x v="29"/>
    <b v="0"/>
    <s v="theater/spaces"/>
    <n v="1000"/>
    <x v="1253"/>
    <x v="1"/>
    <s v="spaces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x v="84"/>
    <b v="0"/>
    <s v="theater/spaces"/>
    <n v="322.58064516129031"/>
    <x v="2623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x v="29"/>
    <b v="0"/>
    <s v="theater/spaces"/>
    <n v="2000"/>
    <x v="541"/>
    <x v="1"/>
    <s v="spaces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x v="73"/>
    <b v="0"/>
    <s v="theater/spaces"/>
    <n v="10156.25"/>
    <x v="666"/>
    <x v="1"/>
    <s v="spaces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x v="29"/>
    <b v="0"/>
    <s v="theater/spaces"/>
    <n v="150"/>
    <x v="2624"/>
    <x v="1"/>
    <s v="spaces"/>
  </r>
  <r>
    <n v="3122"/>
    <s v="be back soon (Canceled)"/>
    <s v="cancelled until further notice"/>
    <n v="199"/>
    <n v="116"/>
    <x v="1"/>
    <s v="US"/>
    <s v="USD"/>
    <n v="1478733732"/>
    <n v="1478298132"/>
    <b v="0"/>
    <x v="84"/>
    <b v="0"/>
    <s v="theater/spaces"/>
    <n v="1.7155172413793103"/>
    <x v="2625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x v="493"/>
    <b v="0"/>
    <s v="theater/spaces"/>
    <n v="1.4672739224340314"/>
    <x v="2626"/>
    <x v="1"/>
    <s v="spaces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x v="80"/>
    <b v="0"/>
    <s v="theater/spaces"/>
    <n v="30769.23076923077"/>
    <x v="2627"/>
    <x v="1"/>
    <s v="spaces"/>
  </r>
  <r>
    <n v="3125"/>
    <s v="N/A (Canceled)"/>
    <s v="N/A"/>
    <n v="1500000"/>
    <n v="0"/>
    <x v="1"/>
    <s v="US"/>
    <s v="USD"/>
    <n v="1452142672"/>
    <n v="1449550672"/>
    <b v="0"/>
    <x v="78"/>
    <b v="0"/>
    <s v="theater/spaces"/>
    <s v="0"/>
    <x v="213"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x v="57"/>
    <b v="0"/>
    <s v="theater/spaces"/>
    <n v="24.03846153846154"/>
    <x v="2628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x v="78"/>
    <b v="0"/>
    <s v="theater/spaces"/>
    <s v="0"/>
    <x v="442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x v="27"/>
    <b v="0"/>
    <s v="theater/plays"/>
    <n v="0.92075379043643735"/>
    <x v="2629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x v="29"/>
    <b v="0"/>
    <s v="theater/plays"/>
    <n v="125"/>
    <x v="707"/>
    <x v="1"/>
    <s v="plays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x v="80"/>
    <b v="0"/>
    <s v="theater/plays"/>
    <n v="26.666666666666668"/>
    <x v="249"/>
    <x v="1"/>
    <s v="plays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x v="8"/>
    <b v="0"/>
    <s v="theater/plays"/>
    <n v="6.3565891472868215"/>
    <x v="2630"/>
    <x v="1"/>
    <s v="plays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x v="29"/>
    <b v="0"/>
    <s v="theater/plays"/>
    <n v="3000"/>
    <x v="2631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x v="38"/>
    <b v="0"/>
    <s v="theater/plays"/>
    <n v="0.92592592592592593"/>
    <x v="431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x v="8"/>
    <b v="0"/>
    <s v="theater/plays"/>
    <n v="4.4444444444444446"/>
    <x v="2632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x v="63"/>
    <b v="0"/>
    <s v="theater/plays"/>
    <n v="4.7962962962962967"/>
    <x v="2633"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x v="19"/>
    <b v="0"/>
    <s v="theater/plays"/>
    <n v="0.78247261345852892"/>
    <x v="2634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x v="29"/>
    <b v="0"/>
    <s v="theater/plays"/>
    <n v="30"/>
    <x v="361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x v="78"/>
    <b v="0"/>
    <s v="theater/plays"/>
    <s v="0"/>
    <x v="215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x v="79"/>
    <b v="0"/>
    <s v="theater/plays"/>
    <n v="18.518518518518519"/>
    <x v="1511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x v="80"/>
    <b v="0"/>
    <s v="theater/plays"/>
    <n v="104.16666666666667"/>
    <x v="2635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x v="22"/>
    <b v="0"/>
    <s v="theater/plays"/>
    <n v="1.9379844961240309"/>
    <x v="2636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x v="83"/>
    <b v="0"/>
    <s v="theater/plays"/>
    <n v="61.111111111111114"/>
    <x v="961"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x v="78"/>
    <b v="0"/>
    <s v="theater/plays"/>
    <s v="0"/>
    <x v="2637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x v="209"/>
    <b v="0"/>
    <s v="theater/plays"/>
    <n v="1.3262599469496021"/>
    <x v="2638"/>
    <x v="1"/>
    <s v="plays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x v="78"/>
    <b v="0"/>
    <s v="theater/plays"/>
    <s v="0"/>
    <x v="202"/>
    <x v="1"/>
    <s v="plays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x v="8"/>
    <b v="0"/>
    <s v="theater/plays"/>
    <n v="9.5238095238095237"/>
    <x v="1485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x v="496"/>
    <b v="1"/>
    <s v="theater/plays"/>
    <n v="0.85088279089555419"/>
    <x v="2639"/>
    <x v="1"/>
    <s v="plays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x v="7"/>
    <b v="1"/>
    <s v="theater/plays"/>
    <n v="0.76238881829733163"/>
    <x v="2640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x v="20"/>
    <b v="1"/>
    <s v="theater/plays"/>
    <n v="0.96153846153846156"/>
    <x v="2641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x v="201"/>
    <b v="1"/>
    <s v="theater/plays"/>
    <n v="0.99009900990099009"/>
    <x v="2642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x v="69"/>
    <b v="1"/>
    <s v="theater/plays"/>
    <n v="0.99601593625498008"/>
    <x v="2643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x v="85"/>
    <b v="1"/>
    <s v="theater/plays"/>
    <n v="0.94380094380094381"/>
    <x v="2394"/>
    <x v="1"/>
    <s v="plays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x v="198"/>
    <b v="1"/>
    <s v="theater/plays"/>
    <n v="0.29798857710454435"/>
    <x v="2644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x v="252"/>
    <b v="1"/>
    <s v="theater/plays"/>
    <n v="0.8855154965211891"/>
    <x v="2645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x v="177"/>
    <b v="1"/>
    <s v="theater/plays"/>
    <n v="0.5304910331100674"/>
    <x v="2646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x v="30"/>
    <b v="1"/>
    <s v="theater/plays"/>
    <n v="0.9821428571428571"/>
    <x v="2647"/>
    <x v="1"/>
    <s v="plays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x v="14"/>
    <b v="1"/>
    <s v="theater/plays"/>
    <n v="0.99009900990099009"/>
    <x v="2648"/>
    <x v="1"/>
    <s v="plays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x v="50"/>
    <b v="1"/>
    <s v="theater/plays"/>
    <n v="0.8771929824561403"/>
    <x v="2649"/>
    <x v="1"/>
    <s v="plays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x v="47"/>
    <b v="1"/>
    <s v="theater/plays"/>
    <n v="0.74916842305041398"/>
    <x v="2650"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x v="7"/>
    <b v="1"/>
    <s v="theater/plays"/>
    <n v="0.98489822718319109"/>
    <x v="2651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x v="142"/>
    <b v="1"/>
    <s v="theater/plays"/>
    <n v="0.95147478591817314"/>
    <x v="2652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x v="287"/>
    <b v="1"/>
    <s v="theater/plays"/>
    <n v="0.78647267007471489"/>
    <x v="2653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x v="250"/>
    <b v="1"/>
    <s v="theater/plays"/>
    <n v="0.89965397923875434"/>
    <x v="2654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x v="26"/>
    <b v="1"/>
    <s v="theater/plays"/>
    <n v="0.93668040464593483"/>
    <x v="2655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x v="64"/>
    <b v="1"/>
    <s v="theater/plays"/>
    <n v="0.61475409836065575"/>
    <x v="2656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x v="497"/>
    <b v="1"/>
    <s v="theater/plays"/>
    <n v="0.62411030846562832"/>
    <x v="2657"/>
    <x v="1"/>
    <s v="plays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x v="165"/>
    <b v="1"/>
    <s v="theater/plays"/>
    <n v="0.86083213773314204"/>
    <x v="2658"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x v="42"/>
    <b v="1"/>
    <s v="theater/plays"/>
    <n v="0.80515297906602257"/>
    <x v="2659"/>
    <x v="1"/>
    <s v="plays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x v="141"/>
    <b v="1"/>
    <s v="theater/plays"/>
    <n v="0.97075597621647858"/>
    <x v="2660"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x v="26"/>
    <b v="1"/>
    <s v="theater/plays"/>
    <n v="0.89086859688195996"/>
    <x v="2661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x v="27"/>
    <b v="1"/>
    <s v="theater/plays"/>
    <n v="0.91899698043849287"/>
    <x v="2662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x v="60"/>
    <b v="1"/>
    <s v="theater/plays"/>
    <n v="0.86956521739130432"/>
    <x v="2663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x v="142"/>
    <b v="1"/>
    <s v="theater/plays"/>
    <n v="0.970873786407767"/>
    <x v="2664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x v="23"/>
    <b v="1"/>
    <s v="theater/plays"/>
    <n v="0.98879367172050103"/>
    <x v="2665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x v="65"/>
    <b v="1"/>
    <s v="theater/plays"/>
    <n v="0.91274187659729833"/>
    <x v="1399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x v="165"/>
    <b v="1"/>
    <s v="theater/plays"/>
    <n v="0.87076076993583873"/>
    <x v="2666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x v="13"/>
    <b v="1"/>
    <s v="theater/plays"/>
    <n v="0.85178875638841567"/>
    <x v="2667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x v="76"/>
    <b v="1"/>
    <s v="theater/plays"/>
    <n v="0.58229813664596275"/>
    <x v="2668"/>
    <x v="1"/>
    <s v="plays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x v="95"/>
    <b v="1"/>
    <s v="theater/plays"/>
    <n v="0.87594529095982754"/>
    <x v="2669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x v="43"/>
    <b v="1"/>
    <s v="theater/plays"/>
    <n v="0.83507306889352817"/>
    <x v="2670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x v="41"/>
    <b v="1"/>
    <s v="theater/plays"/>
    <n v="0.91743119266055051"/>
    <x v="2671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x v="299"/>
    <b v="1"/>
    <s v="theater/plays"/>
    <n v="0.99122061738884171"/>
    <x v="2672"/>
    <x v="1"/>
    <s v="plays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x v="32"/>
    <b v="1"/>
    <s v="theater/plays"/>
    <n v="0.91743119266055051"/>
    <x v="2673"/>
    <x v="1"/>
    <s v="plays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x v="67"/>
    <b v="1"/>
    <s v="theater/plays"/>
    <n v="0.93275488069414314"/>
    <x v="2674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x v="54"/>
    <b v="1"/>
    <s v="theater/plays"/>
    <n v="1"/>
    <x v="2675"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x v="16"/>
    <b v="1"/>
    <s v="theater/plays"/>
    <n v="0.9785932721712538"/>
    <x v="2676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x v="138"/>
    <b v="1"/>
    <s v="theater/plays"/>
    <n v="0.85989451960559504"/>
    <x v="2677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x v="82"/>
    <b v="0"/>
    <s v="theater/musical"/>
    <n v="1.5384615384615385"/>
    <x v="2218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x v="10"/>
    <b v="0"/>
    <s v="theater/musical"/>
    <n v="8.112094395280236"/>
    <x v="2678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x v="78"/>
    <b v="0"/>
    <s v="theater/musical"/>
    <s v="0"/>
    <x v="124"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x v="80"/>
    <b v="0"/>
    <s v="theater/musical"/>
    <n v="24.834437086092716"/>
    <x v="2679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x v="22"/>
    <b v="0"/>
    <s v="theater/musical"/>
    <n v="98.039215686274517"/>
    <x v="2680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x v="54"/>
    <b v="0"/>
    <s v="theater/musical"/>
    <n v="8.5178875638841571"/>
    <x v="2582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x v="78"/>
    <b v="0"/>
    <s v="theater/musical"/>
    <s v="0"/>
    <x v="2681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x v="70"/>
    <b v="0"/>
    <s v="theater/musical"/>
    <n v="1.6908212560386473"/>
    <x v="2682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x v="79"/>
    <b v="0"/>
    <s v="theater/musical"/>
    <n v="1666.6666666666667"/>
    <x v="2683"/>
    <x v="1"/>
    <s v="musical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x v="80"/>
    <b v="0"/>
    <s v="theater/musical"/>
    <n v="8.7336244541484724"/>
    <x v="2684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x v="83"/>
    <b v="0"/>
    <s v="theater/musical"/>
    <n v="272.72727272727275"/>
    <x v="1369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x v="28"/>
    <b v="0"/>
    <s v="theater/musical"/>
    <n v="1.9171779141104295"/>
    <x v="2685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x v="29"/>
    <b v="0"/>
    <s v="theater/musical"/>
    <n v="50000"/>
    <x v="169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x v="84"/>
    <b v="0"/>
    <s v="theater/musical"/>
    <n v="80"/>
    <x v="469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x v="20"/>
    <b v="0"/>
    <s v="theater/musical"/>
    <n v="1.8341892883345561"/>
    <x v="2686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x v="79"/>
    <b v="0"/>
    <s v="theater/musical"/>
    <n v="4"/>
    <x v="50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x v="78"/>
    <b v="0"/>
    <s v="theater/musical"/>
    <s v="0"/>
    <x v="844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x v="8"/>
    <b v="0"/>
    <s v="theater/musical"/>
    <n v="29.304029304029303"/>
    <x v="2687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x v="78"/>
    <b v="0"/>
    <s v="theater/musical"/>
    <s v="0"/>
    <x v="134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x v="17"/>
    <b v="0"/>
    <s v="theater/musical"/>
    <n v="2.1568627450980391"/>
    <x v="965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x v="141"/>
    <b v="1"/>
    <s v="theater/plays"/>
    <n v="0.96618357487922701"/>
    <x v="2688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x v="334"/>
    <b v="1"/>
    <s v="theater/plays"/>
    <n v="0.83806028741057004"/>
    <x v="2689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x v="65"/>
    <b v="1"/>
    <s v="theater/plays"/>
    <n v="0.79512324410283597"/>
    <x v="2690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x v="498"/>
    <b v="1"/>
    <s v="theater/plays"/>
    <n v="0.83511855052467232"/>
    <x v="2691"/>
    <x v="1"/>
    <s v="plays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x v="225"/>
    <b v="1"/>
    <s v="theater/plays"/>
    <n v="0.79207920792079212"/>
    <x v="2692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x v="5"/>
    <b v="1"/>
    <s v="theater/plays"/>
    <n v="0.99883469285833193"/>
    <x v="2693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x v="248"/>
    <b v="1"/>
    <s v="theater/plays"/>
    <n v="0.97911227154046998"/>
    <x v="2694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x v="179"/>
    <b v="1"/>
    <s v="theater/plays"/>
    <n v="0.99649802123964348"/>
    <x v="2695"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x v="2"/>
    <b v="1"/>
    <s v="theater/plays"/>
    <n v="0.99950024987506247"/>
    <x v="2696"/>
    <x v="1"/>
    <s v="plays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x v="201"/>
    <b v="1"/>
    <s v="theater/plays"/>
    <n v="0.86190384983719592"/>
    <x v="2697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x v="192"/>
    <b v="1"/>
    <s v="theater/plays"/>
    <n v="0.97943192948090108"/>
    <x v="2698"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x v="46"/>
    <b v="1"/>
    <s v="theater/plays"/>
    <n v="0.9989012086704625"/>
    <x v="2699"/>
    <x v="1"/>
    <s v="plays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x v="211"/>
    <b v="1"/>
    <s v="theater/plays"/>
    <n v="0.99166997223324083"/>
    <x v="2700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x v="116"/>
    <b v="1"/>
    <s v="theater/plays"/>
    <n v="0.96688421561518012"/>
    <x v="2701"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x v="87"/>
    <b v="1"/>
    <s v="theater/plays"/>
    <n v="0.80128205128205132"/>
    <x v="2222"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x v="142"/>
    <b v="1"/>
    <s v="theater/plays"/>
    <n v="0.91310751104565535"/>
    <x v="2702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x v="499"/>
    <b v="1"/>
    <s v="theater/plays"/>
    <n v="0.98007187193727541"/>
    <x v="2703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x v="70"/>
    <b v="1"/>
    <s v="theater/plays"/>
    <n v="0.97703957010258913"/>
    <x v="2704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x v="64"/>
    <b v="1"/>
    <s v="theater/plays"/>
    <n v="0.96"/>
    <x v="1466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x v="209"/>
    <b v="1"/>
    <s v="theater/plays"/>
    <n v="0.8"/>
    <x v="216"/>
    <x v="1"/>
    <s v="plays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x v="77"/>
    <b v="1"/>
    <s v="theater/plays"/>
    <n v="0.97710776102735897"/>
    <x v="2705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x v="91"/>
    <b v="1"/>
    <s v="theater/plays"/>
    <n v="0.92708478190330501"/>
    <x v="2706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x v="77"/>
    <b v="1"/>
    <s v="theater/plays"/>
    <n v="0.91004550227511372"/>
    <x v="2707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x v="33"/>
    <b v="1"/>
    <s v="theater/plays"/>
    <n v="0.6211180124223602"/>
    <x v="2708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x v="55"/>
    <b v="1"/>
    <s v="theater/plays"/>
    <n v="0.76219512195121952"/>
    <x v="2709"/>
    <x v="1"/>
    <s v="plays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x v="42"/>
    <b v="1"/>
    <s v="theater/plays"/>
    <n v="0.84175084175084181"/>
    <x v="2710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x v="248"/>
    <b v="1"/>
    <s v="theater/plays"/>
    <n v="0.99608786491056378"/>
    <x v="2711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x v="331"/>
    <b v="1"/>
    <s v="theater/plays"/>
    <n v="0.96892965570699563"/>
    <x v="2712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x v="238"/>
    <b v="1"/>
    <s v="theater/plays"/>
    <n v="0.99403578528827041"/>
    <x v="2713"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x v="314"/>
    <b v="1"/>
    <s v="theater/plays"/>
    <n v="0.99218610916768624"/>
    <x v="2714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x v="1"/>
    <b v="1"/>
    <s v="theater/plays"/>
    <n v="0.890302066772655"/>
    <x v="2715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x v="201"/>
    <b v="1"/>
    <s v="theater/plays"/>
    <n v="0.94411642492003522"/>
    <x v="2716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x v="69"/>
    <b v="1"/>
    <s v="theater/plays"/>
    <n v="0.99436526350679488"/>
    <x v="2717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x v="157"/>
    <b v="1"/>
    <s v="theater/plays"/>
    <n v="0.86725844301601873"/>
    <x v="2718"/>
    <x v="1"/>
    <s v="plays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x v="275"/>
    <b v="1"/>
    <s v="theater/plays"/>
    <n v="0.78552003783064506"/>
    <x v="2719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x v="26"/>
    <b v="1"/>
    <s v="theater/plays"/>
    <n v="0.97240792512458973"/>
    <x v="2720"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x v="50"/>
    <b v="1"/>
    <s v="theater/plays"/>
    <n v="0.97146326654523374"/>
    <x v="2721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x v="500"/>
    <b v="1"/>
    <s v="theater/plays"/>
    <n v="0.95872899926953981"/>
    <x v="2722"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x v="189"/>
    <b v="1"/>
    <s v="theater/plays"/>
    <n v="0.89911886351375647"/>
    <x v="2723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x v="7"/>
    <b v="1"/>
    <s v="theater/plays"/>
    <n v="0.94464386926128852"/>
    <x v="2724"/>
    <x v="1"/>
    <s v="plays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x v="452"/>
    <b v="1"/>
    <s v="theater/plays"/>
    <n v="0.99214551467548573"/>
    <x v="2725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x v="106"/>
    <b v="1"/>
    <s v="theater/plays"/>
    <n v="0.95304106740599548"/>
    <x v="2726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x v="496"/>
    <b v="1"/>
    <s v="theater/plays"/>
    <n v="0.98471718922325513"/>
    <x v="2727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x v="9"/>
    <b v="1"/>
    <s v="theater/plays"/>
    <n v="0.90307043949428056"/>
    <x v="2728"/>
    <x v="1"/>
    <s v="plays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x v="133"/>
    <b v="1"/>
    <s v="theater/plays"/>
    <n v="0.78233657858136296"/>
    <x v="2729"/>
    <x v="1"/>
    <s v="plays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x v="248"/>
    <b v="1"/>
    <s v="theater/plays"/>
    <n v="0.98207709305180457"/>
    <x v="2730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x v="153"/>
    <b v="1"/>
    <s v="theater/plays"/>
    <n v="0.98757929122193944"/>
    <x v="2731"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x v="59"/>
    <b v="1"/>
    <s v="theater/plays"/>
    <n v="0.5714285714285714"/>
    <x v="2732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x v="282"/>
    <b v="1"/>
    <s v="theater/plays"/>
    <n v="0.78088396064344834"/>
    <x v="2733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x v="14"/>
    <b v="1"/>
    <s v="theater/plays"/>
    <n v="0.94073819726339269"/>
    <x v="2734"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x v="11"/>
    <b v="1"/>
    <s v="theater/plays"/>
    <n v="0.95044127630685671"/>
    <x v="2735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x v="174"/>
    <b v="1"/>
    <s v="theater/plays"/>
    <n v="0.94190494131522695"/>
    <x v="2736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x v="196"/>
    <b v="1"/>
    <s v="theater/plays"/>
    <n v="0.91541559868180156"/>
    <x v="2737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x v="72"/>
    <b v="1"/>
    <s v="theater/plays"/>
    <n v="0.99547511312217196"/>
    <x v="2738"/>
    <x v="1"/>
    <s v="plays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x v="179"/>
    <b v="1"/>
    <s v="theater/plays"/>
    <n v="0.97048763026012252"/>
    <x v="2739"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x v="32"/>
    <b v="1"/>
    <s v="theater/plays"/>
    <n v="0.89153258016660963"/>
    <x v="2740"/>
    <x v="1"/>
    <s v="plays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x v="72"/>
    <b v="1"/>
    <s v="theater/plays"/>
    <n v="0.970873786407767"/>
    <x v="2741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x v="287"/>
    <b v="1"/>
    <s v="theater/plays"/>
    <n v="0.6097560975609756"/>
    <x v="2742"/>
    <x v="1"/>
    <s v="plays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x v="430"/>
    <b v="1"/>
    <s v="theater/plays"/>
    <n v="0.76171131141297443"/>
    <x v="2743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x v="449"/>
    <b v="1"/>
    <s v="theater/plays"/>
    <n v="0.97943192948090108"/>
    <x v="2744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x v="288"/>
    <b v="1"/>
    <s v="theater/plays"/>
    <n v="0.78125"/>
    <x v="2745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x v="16"/>
    <b v="1"/>
    <s v="theater/plays"/>
    <n v="0.98522167487684731"/>
    <x v="2746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x v="209"/>
    <b v="1"/>
    <s v="theater/plays"/>
    <n v="0.98360655737704916"/>
    <x v="2747"/>
    <x v="1"/>
    <s v="plays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x v="13"/>
    <b v="1"/>
    <s v="theater/plays"/>
    <n v="0.76923076923076927"/>
    <x v="2178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x v="108"/>
    <b v="1"/>
    <s v="theater/plays"/>
    <n v="0.64754257592436704"/>
    <x v="2748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x v="64"/>
    <b v="1"/>
    <s v="theater/plays"/>
    <n v="0.93109869646182497"/>
    <x v="2749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x v="172"/>
    <b v="1"/>
    <s v="theater/plays"/>
    <n v="0.98694683221903856"/>
    <x v="2750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x v="8"/>
    <b v="1"/>
    <s v="theater/plays"/>
    <n v="0.99722991689750695"/>
    <x v="2751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x v="61"/>
    <b v="1"/>
    <s v="theater/plays"/>
    <n v="0.85583872194750854"/>
    <x v="2752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x v="61"/>
    <b v="1"/>
    <s v="theater/plays"/>
    <n v="0.92081031307550643"/>
    <x v="2753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x v="69"/>
    <b v="1"/>
    <s v="theater/plays"/>
    <n v="0.96711798839458418"/>
    <x v="2754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x v="287"/>
    <b v="1"/>
    <s v="theater/plays"/>
    <n v="0.87507543753771877"/>
    <x v="2755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x v="209"/>
    <b v="1"/>
    <s v="theater/plays"/>
    <n v="0.970873786407767"/>
    <x v="2756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x v="5"/>
    <b v="1"/>
    <s v="theater/plays"/>
    <n v="0.82236842105263153"/>
    <x v="731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x v="186"/>
    <b v="1"/>
    <s v="theater/plays"/>
    <n v="0.97421473578353579"/>
    <x v="2757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x v="5"/>
    <b v="1"/>
    <s v="theater/plays"/>
    <n v="0.95465393794749398"/>
    <x v="2758"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x v="41"/>
    <b v="1"/>
    <s v="theater/plays"/>
    <n v="0.98425196850393704"/>
    <x v="2759"/>
    <x v="1"/>
    <s v="plays"/>
  </r>
  <r>
    <n v="3285"/>
    <s v="By Morning"/>
    <s v="A new play by Matthew Gasda"/>
    <n v="4999"/>
    <n v="5604"/>
    <x v="0"/>
    <s v="US"/>
    <s v="USD"/>
    <n v="1488258000"/>
    <n v="1485556626"/>
    <b v="0"/>
    <x v="75"/>
    <b v="1"/>
    <s v="theater/plays"/>
    <n v="0.89204139900071378"/>
    <x v="2760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x v="259"/>
    <b v="1"/>
    <s v="theater/plays"/>
    <n v="0.98264002620373403"/>
    <x v="2761"/>
    <x v="1"/>
    <s v="plays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x v="69"/>
    <b v="1"/>
    <s v="theater/plays"/>
    <n v="1"/>
    <x v="2762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x v="447"/>
    <b v="1"/>
    <s v="theater/plays"/>
    <n v="0.99735799866154562"/>
    <x v="2763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x v="20"/>
    <b v="1"/>
    <s v="theater/plays"/>
    <n v="0.75164233850964357"/>
    <x v="2764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x v="250"/>
    <b v="1"/>
    <s v="theater/plays"/>
    <n v="0.82508250825082508"/>
    <x v="2765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x v="25"/>
    <b v="1"/>
    <s v="theater/plays"/>
    <n v="0.8771929824561403"/>
    <x v="1496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x v="41"/>
    <b v="1"/>
    <s v="theater/plays"/>
    <n v="0.34948096885813151"/>
    <x v="2766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x v="110"/>
    <b v="1"/>
    <s v="theater/plays"/>
    <n v="0.58670143415906129"/>
    <x v="2767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x v="54"/>
    <b v="1"/>
    <s v="theater/plays"/>
    <n v="0.84507042253521125"/>
    <x v="2768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x v="74"/>
    <b v="1"/>
    <s v="theater/plays"/>
    <n v="0.97220871932334274"/>
    <x v="2769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x v="5"/>
    <b v="1"/>
    <s v="theater/plays"/>
    <n v="0.69412309116149928"/>
    <x v="2770"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x v="34"/>
    <b v="1"/>
    <s v="theater/plays"/>
    <n v="0.99927325581395354"/>
    <x v="2771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x v="250"/>
    <b v="1"/>
    <s v="theater/plays"/>
    <n v="0.98299420033421803"/>
    <x v="2772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x v="287"/>
    <b v="1"/>
    <s v="theater/plays"/>
    <n v="0.86058519793459554"/>
    <x v="2773"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x v="106"/>
    <b v="1"/>
    <s v="theater/plays"/>
    <n v="0.73439412484700117"/>
    <x v="2774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x v="16"/>
    <b v="1"/>
    <s v="theater/plays"/>
    <n v="0.7492507492507493"/>
    <x v="2775"/>
    <x v="1"/>
    <s v="plays"/>
  </r>
  <r>
    <n v="3302"/>
    <s v="El muro de BorÃ­s KiÃ©n"/>
    <s v="FilosofÃ­a de los anÃ³nimos"/>
    <n v="8400"/>
    <n v="8685"/>
    <x v="0"/>
    <s v="ES"/>
    <s v="EUR"/>
    <n v="1481099176"/>
    <n v="1478507176"/>
    <b v="0"/>
    <x v="133"/>
    <b v="1"/>
    <s v="theater/plays"/>
    <n v="0.9671848013816926"/>
    <x v="2776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x v="2"/>
    <b v="1"/>
    <s v="theater/plays"/>
    <n v="0.86289549376797703"/>
    <x v="2777"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x v="489"/>
    <b v="1"/>
    <s v="theater/plays"/>
    <n v="0.95678520172221337"/>
    <x v="2778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x v="9"/>
    <b v="1"/>
    <s v="theater/plays"/>
    <n v="0.98015192354814995"/>
    <x v="2779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x v="241"/>
    <b v="1"/>
    <s v="theater/plays"/>
    <n v="0.57034220532319391"/>
    <x v="2780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x v="9"/>
    <b v="1"/>
    <s v="theater/plays"/>
    <n v="0.9373828271466067"/>
    <x v="2781"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x v="7"/>
    <b v="1"/>
    <s v="theater/plays"/>
    <n v="0.81775700934579443"/>
    <x v="744"/>
    <x v="1"/>
    <s v="plays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x v="162"/>
    <b v="1"/>
    <s v="theater/plays"/>
    <n v="0.62724014336917566"/>
    <x v="2782"/>
    <x v="1"/>
    <s v="plays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x v="162"/>
    <b v="1"/>
    <s v="theater/plays"/>
    <n v="0.99923136049192929"/>
    <x v="2783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x v="43"/>
    <b v="1"/>
    <s v="theater/plays"/>
    <n v="0.91041514930808454"/>
    <x v="2784"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x v="14"/>
    <b v="1"/>
    <s v="theater/plays"/>
    <n v="0.99960015993602558"/>
    <x v="2785"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x v="60"/>
    <b v="1"/>
    <s v="theater/plays"/>
    <n v="0.86169754416199917"/>
    <x v="62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x v="6"/>
    <b v="1"/>
    <s v="theater/plays"/>
    <n v="0.47449584816132861"/>
    <x v="2786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x v="30"/>
    <b v="1"/>
    <s v="theater/plays"/>
    <n v="0.90909090909090906"/>
    <x v="2787"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x v="207"/>
    <b v="1"/>
    <s v="theater/plays"/>
    <n v="0.99913340903944603"/>
    <x v="2788"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x v="59"/>
    <b v="1"/>
    <s v="theater/plays"/>
    <n v="0.94170403587443952"/>
    <x v="2789"/>
    <x v="1"/>
    <s v="plays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x v="58"/>
    <b v="1"/>
    <s v="theater/plays"/>
    <n v="0.79617834394904463"/>
    <x v="2790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x v="38"/>
    <b v="1"/>
    <s v="theater/plays"/>
    <n v="0.92592592592592593"/>
    <x v="1007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x v="44"/>
    <b v="1"/>
    <s v="theater/plays"/>
    <n v="0.99009900990099009"/>
    <x v="2791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x v="41"/>
    <b v="1"/>
    <s v="theater/plays"/>
    <n v="0.93109869646182497"/>
    <x v="2792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x v="23"/>
    <b v="1"/>
    <s v="theater/plays"/>
    <n v="0.9850746268656716"/>
    <x v="2793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x v="72"/>
    <b v="1"/>
    <s v="theater/plays"/>
    <n v="0.79428117553613975"/>
    <x v="2794"/>
    <x v="1"/>
    <s v="plays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x v="73"/>
    <b v="1"/>
    <s v="theater/plays"/>
    <n v="0.98360655737704916"/>
    <x v="2795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x v="41"/>
    <b v="1"/>
    <s v="theater/plays"/>
    <n v="0.88888888888888884"/>
    <x v="249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x v="7"/>
    <b v="1"/>
    <s v="theater/plays"/>
    <n v="0.98643649815043155"/>
    <x v="2796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x v="51"/>
    <b v="1"/>
    <s v="theater/plays"/>
    <n v="0.98765432098765427"/>
    <x v="2797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x v="82"/>
    <b v="1"/>
    <s v="theater/plays"/>
    <n v="0.68311195445920303"/>
    <x v="2798"/>
    <x v="1"/>
    <s v="plays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x v="55"/>
    <b v="1"/>
    <s v="theater/plays"/>
    <n v="0.85616438356164382"/>
    <x v="2799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x v="50"/>
    <b v="1"/>
    <s v="theater/plays"/>
    <n v="0.94102885821831872"/>
    <x v="2800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x v="71"/>
    <b v="1"/>
    <s v="theater/plays"/>
    <n v="0.95675468809797171"/>
    <x v="2801"/>
    <x v="1"/>
    <s v="plays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x v="183"/>
    <b v="1"/>
    <s v="theater/plays"/>
    <n v="1"/>
    <x v="1641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x v="112"/>
    <b v="1"/>
    <s v="theater/plays"/>
    <n v="0.95628415300546443"/>
    <x v="2802"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x v="67"/>
    <b v="1"/>
    <s v="theater/plays"/>
    <n v="0.72139396198285499"/>
    <x v="2803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x v="287"/>
    <b v="1"/>
    <s v="theater/plays"/>
    <n v="0.99681020733652315"/>
    <x v="2804"/>
    <x v="1"/>
    <s v="plays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x v="82"/>
    <b v="1"/>
    <s v="theater/plays"/>
    <n v="1"/>
    <x v="50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x v="69"/>
    <b v="1"/>
    <s v="theater/plays"/>
    <n v="0.90744101633393826"/>
    <x v="2805"/>
    <x v="1"/>
    <s v="plays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x v="300"/>
    <b v="1"/>
    <s v="theater/plays"/>
    <n v="0.97866510080250535"/>
    <x v="2806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x v="5"/>
    <b v="1"/>
    <s v="theater/plays"/>
    <n v="0.95831336847149018"/>
    <x v="2807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x v="44"/>
    <b v="1"/>
    <s v="theater/plays"/>
    <n v="0.72376357056694818"/>
    <x v="2808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x v="33"/>
    <b v="1"/>
    <s v="theater/plays"/>
    <n v="1"/>
    <x v="2809"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x v="76"/>
    <b v="1"/>
    <s v="theater/plays"/>
    <n v="0.98360655737704916"/>
    <x v="2810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x v="23"/>
    <b v="1"/>
    <s v="theater/plays"/>
    <n v="0.58333333333333337"/>
    <x v="44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x v="244"/>
    <b v="1"/>
    <s v="theater/plays"/>
    <n v="0.98576122672508215"/>
    <x v="2811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x v="62"/>
    <b v="1"/>
    <s v="theater/plays"/>
    <n v="0.76923076923076927"/>
    <x v="2812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x v="59"/>
    <b v="1"/>
    <s v="theater/plays"/>
    <n v="0.90909090909090906"/>
    <x v="2813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x v="19"/>
    <b v="1"/>
    <s v="theater/plays"/>
    <n v="0.83717036416910839"/>
    <x v="2814"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x v="1"/>
    <b v="1"/>
    <s v="theater/plays"/>
    <n v="0.99709934735315442"/>
    <x v="2815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x v="25"/>
    <b v="1"/>
    <s v="theater/plays"/>
    <n v="0.65189048239895697"/>
    <x v="2816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x v="13"/>
    <b v="1"/>
    <s v="theater/plays"/>
    <n v="0.95759233926128595"/>
    <x v="2817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x v="241"/>
    <b v="1"/>
    <s v="theater/plays"/>
    <n v="0.98911968348170132"/>
    <x v="2818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x v="16"/>
    <b v="1"/>
    <s v="theater/plays"/>
    <n v="0.93005952380952384"/>
    <x v="2819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x v="34"/>
    <b v="1"/>
    <s v="theater/plays"/>
    <n v="0.31746031746031744"/>
    <x v="665"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x v="165"/>
    <b v="1"/>
    <s v="theater/plays"/>
    <n v="0.98103335513407453"/>
    <x v="2820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x v="41"/>
    <b v="1"/>
    <s v="theater/plays"/>
    <n v="0.79185520361990946"/>
    <x v="2821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x v="74"/>
    <b v="1"/>
    <s v="theater/plays"/>
    <n v="0.98619329388560162"/>
    <x v="2822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x v="64"/>
    <b v="1"/>
    <s v="theater/plays"/>
    <n v="0.99009900990099009"/>
    <x v="2823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x v="372"/>
    <b v="1"/>
    <s v="theater/plays"/>
    <n v="0.9709680551509855"/>
    <x v="2824"/>
    <x v="1"/>
    <s v="plays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x v="23"/>
    <b v="1"/>
    <s v="theater/plays"/>
    <n v="0.94117647058823528"/>
    <x v="2825"/>
    <x v="1"/>
    <s v="plays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x v="250"/>
    <b v="1"/>
    <s v="theater/plays"/>
    <n v="0.98640946953090747"/>
    <x v="2826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x v="32"/>
    <b v="1"/>
    <s v="theater/plays"/>
    <n v="0.88136788295434509"/>
    <x v="2827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x v="9"/>
    <b v="1"/>
    <s v="theater/plays"/>
    <n v="0.45871559633027525"/>
    <x v="2828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x v="55"/>
    <b v="1"/>
    <s v="theater/plays"/>
    <n v="0.98600508905852413"/>
    <x v="2829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x v="250"/>
    <b v="1"/>
    <s v="theater/plays"/>
    <n v="0.94398993077407178"/>
    <x v="2830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x v="83"/>
    <b v="1"/>
    <s v="theater/plays"/>
    <n v="0.96153846153846156"/>
    <x v="2831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x v="59"/>
    <b v="1"/>
    <s v="theater/plays"/>
    <n v="0.45248868778280543"/>
    <x v="2832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x v="209"/>
    <b v="1"/>
    <s v="theater/plays"/>
    <n v="0.84269662921348309"/>
    <x v="2833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x v="23"/>
    <b v="1"/>
    <s v="theater/plays"/>
    <n v="0.95602294455066916"/>
    <x v="2834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x v="241"/>
    <b v="1"/>
    <s v="theater/plays"/>
    <n v="0.9624639076034649"/>
    <x v="2835"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x v="55"/>
    <b v="1"/>
    <s v="theater/plays"/>
    <n v="0.84937712344280858"/>
    <x v="2836"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x v="82"/>
    <b v="1"/>
    <s v="theater/plays"/>
    <n v="0.72202166064981954"/>
    <x v="2837"/>
    <x v="1"/>
    <s v="plays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x v="74"/>
    <b v="1"/>
    <s v="theater/plays"/>
    <n v="0.96618357487922701"/>
    <x v="2838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x v="209"/>
    <b v="1"/>
    <s v="theater/plays"/>
    <n v="0.99750623441396513"/>
    <x v="2839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x v="47"/>
    <b v="1"/>
    <s v="theater/plays"/>
    <n v="0.93833780160857905"/>
    <x v="2840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x v="57"/>
    <b v="1"/>
    <s v="theater/plays"/>
    <n v="1"/>
    <x v="2558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x v="10"/>
    <b v="1"/>
    <s v="theater/plays"/>
    <n v="0.99987501562304715"/>
    <x v="2841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x v="99"/>
    <b v="1"/>
    <s v="theater/plays"/>
    <n v="0.98960910440376049"/>
    <x v="2842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x v="64"/>
    <b v="1"/>
    <s v="theater/plays"/>
    <n v="0.92905405405405406"/>
    <x v="2843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x v="44"/>
    <b v="1"/>
    <s v="theater/plays"/>
    <n v="0.964785335262904"/>
    <x v="2844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x v="33"/>
    <b v="1"/>
    <s v="theater/plays"/>
    <n v="0.95754867539099908"/>
    <x v="2845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x v="53"/>
    <b v="1"/>
    <s v="theater/plays"/>
    <n v="0.97799511002444983"/>
    <x v="2846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x v="67"/>
    <b v="1"/>
    <s v="theater/plays"/>
    <n v="0.99262620533182078"/>
    <x v="2847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x v="209"/>
    <b v="1"/>
    <s v="theater/plays"/>
    <n v="0.8951406649616368"/>
    <x v="2190"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x v="31"/>
    <b v="1"/>
    <s v="theater/plays"/>
    <n v="0.99989001209866912"/>
    <x v="2848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x v="41"/>
    <b v="1"/>
    <s v="theater/plays"/>
    <n v="1"/>
    <x v="2849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x v="14"/>
    <b v="1"/>
    <s v="theater/plays"/>
    <n v="0.95238095238095233"/>
    <x v="2850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x v="2"/>
    <b v="1"/>
    <s v="theater/plays"/>
    <n v="0.85567598402738165"/>
    <x v="2851"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x v="43"/>
    <b v="1"/>
    <s v="theater/plays"/>
    <n v="0.96339113680154143"/>
    <x v="2852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x v="95"/>
    <b v="1"/>
    <s v="theater/plays"/>
    <n v="0.8733624454148472"/>
    <x v="2853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x v="19"/>
    <b v="1"/>
    <s v="theater/plays"/>
    <n v="0.9765625"/>
    <x v="2854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x v="59"/>
    <b v="1"/>
    <s v="theater/plays"/>
    <n v="0.44843049327354262"/>
    <x v="2855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x v="8"/>
    <b v="1"/>
    <s v="theater/plays"/>
    <n v="1"/>
    <x v="41"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x v="34"/>
    <b v="1"/>
    <s v="theater/plays"/>
    <n v="0.94517958412098302"/>
    <x v="2856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x v="74"/>
    <b v="1"/>
    <s v="theater/plays"/>
    <n v="0.70242656449552998"/>
    <x v="2857"/>
    <x v="1"/>
    <s v="plays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x v="44"/>
    <b v="1"/>
    <s v="theater/plays"/>
    <n v="0.54347826086956519"/>
    <x v="2858"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x v="33"/>
    <b v="1"/>
    <s v="theater/plays"/>
    <n v="0.95846645367412142"/>
    <x v="2859"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x v="54"/>
    <b v="1"/>
    <s v="theater/plays"/>
    <n v="0.8928571428571429"/>
    <x v="2860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x v="71"/>
    <b v="1"/>
    <s v="theater/plays"/>
    <n v="0.90029259509340531"/>
    <x v="2861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x v="67"/>
    <b v="1"/>
    <s v="theater/plays"/>
    <n v="0.96385542168674698"/>
    <x v="2862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x v="268"/>
    <b v="1"/>
    <s v="theater/plays"/>
    <n v="0.9959167413604223"/>
    <x v="2863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x v="36"/>
    <b v="1"/>
    <s v="theater/plays"/>
    <n v="0.98171970209884907"/>
    <x v="2864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x v="111"/>
    <b v="1"/>
    <s v="theater/plays"/>
    <n v="0.91102338293349527"/>
    <x v="2865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x v="57"/>
    <b v="1"/>
    <s v="theater/plays"/>
    <n v="1"/>
    <x v="2866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x v="83"/>
    <b v="1"/>
    <s v="theater/plays"/>
    <n v="0.81967213114754101"/>
    <x v="2867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x v="57"/>
    <b v="1"/>
    <s v="theater/plays"/>
    <n v="0.72689511941848395"/>
    <x v="2868"/>
    <x v="1"/>
    <s v="plays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x v="110"/>
    <b v="1"/>
    <s v="theater/plays"/>
    <n v="0.99690958030106669"/>
    <x v="2869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x v="85"/>
    <b v="1"/>
    <s v="theater/plays"/>
    <n v="0.93370681605975725"/>
    <x v="2870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x v="59"/>
    <b v="1"/>
    <s v="theater/plays"/>
    <n v="0.47393364928909953"/>
    <x v="2871"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x v="64"/>
    <b v="1"/>
    <s v="theater/plays"/>
    <n v="0.80906148867313921"/>
    <x v="2872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x v="244"/>
    <b v="1"/>
    <s v="theater/plays"/>
    <n v="0.92165898617511521"/>
    <x v="2873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x v="76"/>
    <b v="1"/>
    <s v="theater/plays"/>
    <n v="0.96556163501770198"/>
    <x v="2874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x v="55"/>
    <b v="1"/>
    <s v="theater/plays"/>
    <n v="1"/>
    <x v="44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x v="25"/>
    <b v="1"/>
    <s v="theater/plays"/>
    <n v="0.76923076923076927"/>
    <x v="2875"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x v="34"/>
    <b v="1"/>
    <s v="theater/plays"/>
    <n v="0.96618357487922701"/>
    <x v="2876"/>
    <x v="1"/>
    <s v="plays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x v="82"/>
    <b v="1"/>
    <s v="theater/plays"/>
    <n v="1"/>
    <x v="522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x v="209"/>
    <b v="1"/>
    <s v="theater/plays"/>
    <n v="0.83612040133779264"/>
    <x v="2877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x v="43"/>
    <b v="1"/>
    <s v="theater/plays"/>
    <n v="0.99999411768166069"/>
    <x v="2878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x v="66"/>
    <b v="1"/>
    <s v="theater/plays"/>
    <n v="0.99132589838909546"/>
    <x v="2879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x v="67"/>
    <b v="1"/>
    <s v="theater/plays"/>
    <n v="0.93856655290102387"/>
    <x v="1083"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x v="69"/>
    <b v="1"/>
    <s v="theater/plays"/>
    <n v="0.72463768115942029"/>
    <x v="2880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x v="15"/>
    <b v="1"/>
    <s v="theater/plays"/>
    <n v="0.98863074641621351"/>
    <x v="2881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x v="67"/>
    <b v="1"/>
    <s v="theater/plays"/>
    <n v="0.91659028414298804"/>
    <x v="2882"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x v="73"/>
    <b v="1"/>
    <s v="theater/plays"/>
    <n v="0.7142857142857143"/>
    <x v="2353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x v="88"/>
    <b v="1"/>
    <s v="theater/plays"/>
    <n v="0.96540627514078836"/>
    <x v="2883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x v="201"/>
    <b v="1"/>
    <s v="theater/plays"/>
    <n v="0.97115350375998266"/>
    <x v="2884"/>
    <x v="1"/>
    <s v="plays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x v="45"/>
    <b v="1"/>
    <s v="theater/plays"/>
    <n v="0.92478421701602964"/>
    <x v="2885"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x v="60"/>
    <b v="1"/>
    <s v="theater/plays"/>
    <n v="1"/>
    <x v="758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x v="13"/>
    <b v="1"/>
    <s v="theater/plays"/>
    <n v="0.97323600973236013"/>
    <x v="2886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x v="8"/>
    <b v="1"/>
    <s v="theater/plays"/>
    <n v="0.76923076923076927"/>
    <x v="2887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x v="250"/>
    <b v="1"/>
    <s v="theater/plays"/>
    <n v="0.92123869755272947"/>
    <x v="2888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x v="64"/>
    <b v="1"/>
    <s v="theater/plays"/>
    <n v="1"/>
    <x v="41"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x v="288"/>
    <b v="1"/>
    <s v="theater/plays"/>
    <n v="0.91199270405836752"/>
    <x v="2889"/>
    <x v="1"/>
    <s v="plays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x v="26"/>
    <b v="1"/>
    <s v="theater/plays"/>
    <n v="0.99737532808398954"/>
    <x v="2890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x v="129"/>
    <b v="1"/>
    <s v="theater/plays"/>
    <n v="0.94741828517290383"/>
    <x v="2891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x v="10"/>
    <b v="1"/>
    <s v="theater/plays"/>
    <n v="0.8928571428571429"/>
    <x v="823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x v="77"/>
    <b v="1"/>
    <s v="theater/plays"/>
    <n v="0.94428706326723322"/>
    <x v="2892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x v="17"/>
    <b v="1"/>
    <s v="theater/plays"/>
    <n v="0.99009900990099009"/>
    <x v="2893"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x v="25"/>
    <b v="1"/>
    <s v="theater/plays"/>
    <n v="0.95969289827255277"/>
    <x v="2894"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x v="59"/>
    <b v="1"/>
    <s v="theater/plays"/>
    <n v="0.74250993107032803"/>
    <x v="2895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x v="141"/>
    <b v="1"/>
    <s v="theater/plays"/>
    <n v="0.95040411182834938"/>
    <x v="2896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x v="68"/>
    <b v="1"/>
    <s v="theater/plays"/>
    <n v="0.97465886939571145"/>
    <x v="1450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x v="22"/>
    <b v="1"/>
    <s v="theater/plays"/>
    <n v="1"/>
    <x v="361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x v="43"/>
    <b v="1"/>
    <s v="theater/plays"/>
    <n v="0.53908355795148244"/>
    <x v="2897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x v="9"/>
    <b v="1"/>
    <s v="theater/plays"/>
    <n v="0.34602076124567471"/>
    <x v="2898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x v="162"/>
    <b v="1"/>
    <s v="theater/plays"/>
    <n v="1"/>
    <x v="2141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x v="20"/>
    <b v="1"/>
    <s v="theater/plays"/>
    <n v="0.92421441774491686"/>
    <x v="2899"/>
    <x v="1"/>
    <s v="plays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x v="25"/>
    <b v="1"/>
    <s v="theater/plays"/>
    <n v="0.92764378478664189"/>
    <x v="2900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x v="43"/>
    <b v="1"/>
    <s v="theater/plays"/>
    <n v="0.91106290672451196"/>
    <x v="2901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x v="9"/>
    <b v="1"/>
    <s v="theater/plays"/>
    <n v="0.58608058608058611"/>
    <x v="2902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x v="70"/>
    <b v="1"/>
    <s v="theater/plays"/>
    <n v="0.65789473684210531"/>
    <x v="2903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x v="38"/>
    <b v="1"/>
    <s v="theater/plays"/>
    <n v="0.9878419452887538"/>
    <x v="2904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x v="77"/>
    <b v="1"/>
    <s v="theater/plays"/>
    <n v="0.65274151436031336"/>
    <x v="2905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x v="25"/>
    <b v="1"/>
    <s v="theater/plays"/>
    <n v="0.77922077922077926"/>
    <x v="2906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x v="64"/>
    <b v="1"/>
    <s v="theater/plays"/>
    <n v="0.99290780141843971"/>
    <x v="2907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x v="50"/>
    <b v="1"/>
    <s v="theater/plays"/>
    <n v="0.99354197714853454"/>
    <x v="2908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x v="38"/>
    <b v="1"/>
    <s v="theater/plays"/>
    <n v="0.52273915316257191"/>
    <x v="2909"/>
    <x v="1"/>
    <s v="plays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x v="165"/>
    <b v="1"/>
    <s v="theater/plays"/>
    <n v="0.71326676176890158"/>
    <x v="2910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x v="74"/>
    <b v="1"/>
    <s v="theater/plays"/>
    <n v="0.80427631578947367"/>
    <x v="2911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x v="17"/>
    <b v="1"/>
    <s v="theater/plays"/>
    <n v="0.79239302694136293"/>
    <x v="2912"/>
    <x v="1"/>
    <s v="plays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x v="10"/>
    <b v="1"/>
    <s v="theater/plays"/>
    <n v="0.52631578947368418"/>
    <x v="2913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x v="8"/>
    <b v="1"/>
    <s v="theater/plays"/>
    <n v="0.71942446043165464"/>
    <x v="2914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x v="57"/>
    <b v="1"/>
    <s v="theater/plays"/>
    <n v="0.49504950495049505"/>
    <x v="1578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x v="229"/>
    <b v="1"/>
    <s v="theater/plays"/>
    <n v="0.967305088024763"/>
    <x v="2915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x v="251"/>
    <b v="1"/>
    <s v="theater/plays"/>
    <n v="0.97729165119288208"/>
    <x v="2916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x v="17"/>
    <b v="1"/>
    <s v="theater/plays"/>
    <n v="0.970873786407767"/>
    <x v="2917"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x v="42"/>
    <b v="1"/>
    <s v="theater/plays"/>
    <n v="0.7865168539325843"/>
    <x v="2918"/>
    <x v="1"/>
    <s v="plays"/>
  </r>
  <r>
    <n v="3467"/>
    <s v="Venus in Fur, Los Angeles."/>
    <s v="Venus in Fur, By David Ives."/>
    <n v="3000"/>
    <n v="3030"/>
    <x v="0"/>
    <s v="US"/>
    <s v="USD"/>
    <n v="1426864032"/>
    <n v="1424275632"/>
    <b v="0"/>
    <x v="5"/>
    <b v="1"/>
    <s v="theater/plays"/>
    <n v="0.99009900990099009"/>
    <x v="2919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x v="57"/>
    <b v="1"/>
    <s v="theater/plays"/>
    <n v="0.82115289866973229"/>
    <x v="2920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x v="287"/>
    <b v="1"/>
    <s v="theater/plays"/>
    <n v="0.88188976377952755"/>
    <x v="2921"/>
    <x v="1"/>
    <s v="plays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x v="82"/>
    <b v="1"/>
    <s v="theater/plays"/>
    <n v="0.66666666666666663"/>
    <x v="2922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x v="209"/>
    <b v="1"/>
    <s v="theater/plays"/>
    <n v="0.46598322460391428"/>
    <x v="2923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x v="23"/>
    <b v="1"/>
    <s v="theater/plays"/>
    <n v="0.97991180793728561"/>
    <x v="2924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x v="51"/>
    <b v="1"/>
    <s v="theater/plays"/>
    <n v="1"/>
    <x v="2925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x v="70"/>
    <b v="1"/>
    <s v="theater/plays"/>
    <n v="0.99009900990099009"/>
    <x v="2926"/>
    <x v="1"/>
    <s v="plays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x v="57"/>
    <b v="1"/>
    <s v="theater/plays"/>
    <n v="0.88235294117647056"/>
    <x v="2160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x v="79"/>
    <b v="1"/>
    <s v="theater/plays"/>
    <n v="0.96153846153846156"/>
    <x v="64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x v="70"/>
    <b v="1"/>
    <s v="theater/plays"/>
    <n v="0.86705202312138729"/>
    <x v="2927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x v="7"/>
    <b v="1"/>
    <s v="theater/plays"/>
    <n v="0.88613203367301729"/>
    <x v="2928"/>
    <x v="1"/>
    <s v="plays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x v="66"/>
    <b v="1"/>
    <s v="theater/plays"/>
    <n v="0.78206465067778941"/>
    <x v="2929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x v="62"/>
    <b v="1"/>
    <s v="theater/plays"/>
    <n v="0.7009345794392523"/>
    <x v="2930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x v="195"/>
    <b v="1"/>
    <s v="theater/plays"/>
    <n v="0.84175084175084181"/>
    <x v="2931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x v="144"/>
    <b v="1"/>
    <s v="theater/plays"/>
    <n v="0.72289156626506024"/>
    <x v="416"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x v="182"/>
    <b v="1"/>
    <s v="theater/plays"/>
    <n v="0.62523329600597233"/>
    <x v="2932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x v="34"/>
    <b v="1"/>
    <s v="theater/plays"/>
    <n v="0.87535014005602241"/>
    <x v="2933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x v="209"/>
    <b v="1"/>
    <s v="theater/plays"/>
    <n v="0.99397590361445787"/>
    <x v="2934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x v="66"/>
    <b v="1"/>
    <s v="theater/plays"/>
    <n v="0.64432989690721654"/>
    <x v="2935"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x v="36"/>
    <b v="1"/>
    <s v="theater/plays"/>
    <n v="0.78277886497064575"/>
    <x v="2936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x v="60"/>
    <b v="1"/>
    <s v="theater/plays"/>
    <n v="0.82508250825082508"/>
    <x v="2937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x v="250"/>
    <b v="1"/>
    <s v="theater/plays"/>
    <n v="0.88731144631765746"/>
    <x v="2938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x v="74"/>
    <b v="1"/>
    <s v="theater/plays"/>
    <n v="0.78431372549019607"/>
    <x v="2939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x v="73"/>
    <b v="1"/>
    <s v="theater/plays"/>
    <n v="0.63211125158027814"/>
    <x v="2940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x v="2"/>
    <b v="1"/>
    <s v="theater/plays"/>
    <n v="0.94994775287359201"/>
    <x v="2941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x v="60"/>
    <b v="1"/>
    <s v="theater/plays"/>
    <n v="1"/>
    <x v="2942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x v="62"/>
    <b v="1"/>
    <s v="theater/plays"/>
    <n v="1"/>
    <x v="2135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x v="250"/>
    <b v="1"/>
    <s v="theater/plays"/>
    <n v="0.93580385551188472"/>
    <x v="2943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x v="76"/>
    <b v="1"/>
    <s v="theater/plays"/>
    <n v="0.8038585209003215"/>
    <x v="2944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x v="72"/>
    <b v="1"/>
    <s v="theater/plays"/>
    <n v="0.91992882562277578"/>
    <x v="2945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x v="288"/>
    <b v="1"/>
    <s v="theater/plays"/>
    <n v="0.97633136094674555"/>
    <x v="2946"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x v="2"/>
    <b v="1"/>
    <s v="theater/plays"/>
    <n v="0.94786729857819907"/>
    <x v="2947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x v="288"/>
    <b v="1"/>
    <s v="theater/plays"/>
    <n v="0.94073377234242705"/>
    <x v="2948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x v="288"/>
    <b v="1"/>
    <s v="theater/plays"/>
    <n v="0.99337748344370858"/>
    <x v="2949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x v="162"/>
    <b v="1"/>
    <s v="theater/plays"/>
    <n v="0.94876660341555974"/>
    <x v="2950"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x v="44"/>
    <b v="1"/>
    <s v="theater/plays"/>
    <n v="0.92971364819635549"/>
    <x v="2951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x v="22"/>
    <b v="1"/>
    <s v="theater/plays"/>
    <n v="1"/>
    <x v="758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x v="70"/>
    <b v="1"/>
    <s v="theater/plays"/>
    <n v="0.96376252891287584"/>
    <x v="2952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x v="60"/>
    <b v="1"/>
    <s v="theater/plays"/>
    <n v="0.98522167487684731"/>
    <x v="2953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x v="250"/>
    <b v="1"/>
    <s v="theater/plays"/>
    <n v="0.95785440613026818"/>
    <x v="343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x v="41"/>
    <b v="1"/>
    <s v="theater/plays"/>
    <n v="0.55555555555555558"/>
    <x v="431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x v="51"/>
    <b v="1"/>
    <s v="theater/plays"/>
    <n v="0.94043887147335425"/>
    <x v="2954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x v="41"/>
    <b v="1"/>
    <s v="theater/plays"/>
    <n v="0.99447513812154698"/>
    <x v="2955"/>
    <x v="1"/>
    <s v="plays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x v="10"/>
    <b v="1"/>
    <s v="theater/plays"/>
    <n v="0.98814229249011853"/>
    <x v="2956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x v="57"/>
    <b v="1"/>
    <s v="theater/plays"/>
    <n v="1"/>
    <x v="1594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x v="34"/>
    <b v="1"/>
    <s v="theater/plays"/>
    <n v="0.84464555052790347"/>
    <x v="2957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x v="73"/>
    <b v="1"/>
    <s v="theater/plays"/>
    <n v="0.90909090909090906"/>
    <x v="2958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x v="67"/>
    <b v="1"/>
    <s v="theater/plays"/>
    <n v="0.97402597402597402"/>
    <x v="2959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x v="202"/>
    <b v="1"/>
    <s v="theater/plays"/>
    <n v="1"/>
    <x v="2960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x v="62"/>
    <b v="1"/>
    <s v="theater/plays"/>
    <n v="1"/>
    <x v="382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x v="51"/>
    <b v="1"/>
    <s v="theater/plays"/>
    <n v="0.90871090271341071"/>
    <x v="2961"/>
    <x v="1"/>
    <s v="plays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x v="33"/>
    <b v="1"/>
    <s v="theater/plays"/>
    <n v="0.98667982239763197"/>
    <x v="2962"/>
    <x v="1"/>
    <s v="plays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x v="64"/>
    <b v="1"/>
    <s v="theater/plays"/>
    <n v="0.99255583126550873"/>
    <x v="1431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x v="62"/>
    <b v="1"/>
    <s v="theater/plays"/>
    <n v="0.5902192242833052"/>
    <x v="2963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x v="69"/>
    <b v="1"/>
    <s v="theater/plays"/>
    <n v="1"/>
    <x v="2964"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x v="144"/>
    <b v="1"/>
    <s v="theater/plays"/>
    <n v="0.87989441267047952"/>
    <x v="2965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x v="142"/>
    <b v="1"/>
    <s v="theater/plays"/>
    <n v="0.98463962189838516"/>
    <x v="2966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x v="63"/>
    <b v="1"/>
    <s v="theater/plays"/>
    <n v="0.94339622641509435"/>
    <x v="2967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x v="69"/>
    <b v="1"/>
    <s v="theater/plays"/>
    <n v="0.98039215686274506"/>
    <x v="2968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x v="48"/>
    <b v="1"/>
    <s v="theater/plays"/>
    <n v="0.85531004989308623"/>
    <x v="2969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x v="77"/>
    <b v="1"/>
    <s v="theater/plays"/>
    <n v="0.98861593768723788"/>
    <x v="2970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x v="59"/>
    <b v="1"/>
    <s v="theater/plays"/>
    <n v="0.75757575757575757"/>
    <x v="758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x v="19"/>
    <b v="1"/>
    <s v="theater/plays"/>
    <n v="1"/>
    <x v="2787"/>
    <x v="1"/>
    <s v="plays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x v="55"/>
    <b v="1"/>
    <s v="theater/plays"/>
    <n v="0.78125"/>
    <x v="2971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x v="74"/>
    <b v="1"/>
    <s v="theater/plays"/>
    <n v="0.84063047285464099"/>
    <x v="2972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x v="22"/>
    <b v="1"/>
    <s v="theater/plays"/>
    <n v="0.79239302694136293"/>
    <x v="2973"/>
    <x v="1"/>
    <s v="plays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x v="386"/>
    <b v="1"/>
    <s v="theater/plays"/>
    <n v="0.6402048655569782"/>
    <x v="2974"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x v="67"/>
    <b v="1"/>
    <s v="theater/plays"/>
    <n v="0.96946194861851676"/>
    <x v="2975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x v="57"/>
    <b v="1"/>
    <s v="theater/plays"/>
    <n v="0.65217391304347827"/>
    <x v="2396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x v="33"/>
    <b v="1"/>
    <s v="theater/plays"/>
    <n v="0.55418719211822665"/>
    <x v="2976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x v="183"/>
    <b v="1"/>
    <s v="theater/plays"/>
    <n v="0.77851304009342159"/>
    <x v="2977"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x v="62"/>
    <b v="1"/>
    <s v="theater/plays"/>
    <n v="0.83565459610027859"/>
    <x v="2978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x v="22"/>
    <b v="1"/>
    <s v="theater/plays"/>
    <n v="0.81300813008130079"/>
    <x v="2979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x v="58"/>
    <b v="1"/>
    <s v="theater/plays"/>
    <n v="0.95238095238095233"/>
    <x v="2980"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x v="268"/>
    <b v="1"/>
    <s v="theater/plays"/>
    <n v="0.97812555575315663"/>
    <x v="2981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x v="60"/>
    <b v="1"/>
    <s v="theater/plays"/>
    <n v="0.95541401273885351"/>
    <x v="2982"/>
    <x v="1"/>
    <s v="plays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x v="54"/>
    <b v="1"/>
    <s v="theater/plays"/>
    <n v="1"/>
    <x v="2983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x v="22"/>
    <b v="1"/>
    <s v="theater/plays"/>
    <n v="0.99601593625498008"/>
    <x v="2592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x v="10"/>
    <b v="1"/>
    <s v="theater/plays"/>
    <n v="0.97777777777777775"/>
    <x v="2984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x v="226"/>
    <b v="1"/>
    <s v="theater/plays"/>
    <n v="0.87405492810898211"/>
    <x v="2985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x v="62"/>
    <b v="1"/>
    <s v="theater/plays"/>
    <n v="0.98130841121495327"/>
    <x v="2986"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x v="288"/>
    <b v="1"/>
    <s v="theater/plays"/>
    <n v="0.98039215686274506"/>
    <x v="2987"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x v="31"/>
    <b v="1"/>
    <s v="theater/plays"/>
    <n v="0.95419847328244278"/>
    <x v="2988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x v="20"/>
    <b v="1"/>
    <s v="theater/plays"/>
    <n v="0.98199672667757776"/>
    <x v="2989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x v="9"/>
    <b v="1"/>
    <s v="theater/plays"/>
    <n v="1"/>
    <x v="2990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x v="201"/>
    <b v="1"/>
    <s v="theater/plays"/>
    <n v="0.94097519247219841"/>
    <x v="2991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x v="28"/>
    <b v="1"/>
    <s v="theater/plays"/>
    <n v="0.88166161474561422"/>
    <x v="2992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x v="25"/>
    <b v="1"/>
    <s v="theater/plays"/>
    <n v="1"/>
    <x v="1143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x v="9"/>
    <b v="1"/>
    <s v="theater/plays"/>
    <n v="0.99547511312217196"/>
    <x v="2993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x v="501"/>
    <b v="1"/>
    <s v="theater/plays"/>
    <n v="0.99964012955336079"/>
    <x v="2994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x v="19"/>
    <b v="1"/>
    <s v="theater/plays"/>
    <n v="0.69444444444444442"/>
    <x v="1015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x v="54"/>
    <b v="1"/>
    <s v="theater/plays"/>
    <n v="0.96618357487922701"/>
    <x v="2995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x v="142"/>
    <b v="1"/>
    <s v="theater/plays"/>
    <n v="0.9221902017291066"/>
    <x v="2996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x v="241"/>
    <b v="1"/>
    <s v="theater/plays"/>
    <n v="0.9765625"/>
    <x v="708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x v="162"/>
    <b v="1"/>
    <s v="theater/plays"/>
    <n v="0.67164179104477617"/>
    <x v="2997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x v="20"/>
    <b v="1"/>
    <s v="theater/plays"/>
    <n v="0.94795715233671429"/>
    <x v="2998"/>
    <x v="1"/>
    <s v="plays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x v="57"/>
    <b v="1"/>
    <s v="theater/plays"/>
    <n v="0.99502487562189057"/>
    <x v="488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x v="8"/>
    <b v="1"/>
    <s v="theater/plays"/>
    <n v="0.76595744680851063"/>
    <x v="2999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x v="44"/>
    <b v="1"/>
    <s v="theater/plays"/>
    <n v="0.95465393794749398"/>
    <x v="3000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x v="14"/>
    <b v="1"/>
    <s v="theater/plays"/>
    <n v="0.91911764705882348"/>
    <x v="3001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x v="10"/>
    <b v="1"/>
    <s v="theater/plays"/>
    <n v="0.90090090090090091"/>
    <x v="3002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x v="14"/>
    <b v="1"/>
    <s v="theater/plays"/>
    <n v="0.99522292993630568"/>
    <x v="3003"/>
    <x v="1"/>
    <s v="plays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x v="55"/>
    <b v="1"/>
    <s v="theater/plays"/>
    <n v="0.87450808919982514"/>
    <x v="3004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x v="20"/>
    <b v="1"/>
    <s v="theater/plays"/>
    <n v="0.81922446750409617"/>
    <x v="3005"/>
    <x v="1"/>
    <s v="plays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x v="82"/>
    <b v="1"/>
    <s v="theater/plays"/>
    <n v="1"/>
    <x v="2849"/>
    <x v="1"/>
    <s v="plays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x v="76"/>
    <b v="1"/>
    <s v="theater/plays"/>
    <n v="0.97276264591439687"/>
    <x v="3006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x v="43"/>
    <b v="1"/>
    <s v="theater/plays"/>
    <n v="0.94232331437855399"/>
    <x v="3007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x v="332"/>
    <b v="1"/>
    <s v="theater/plays"/>
    <n v="0.9868745682423764"/>
    <x v="3008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x v="81"/>
    <b v="1"/>
    <s v="theater/plays"/>
    <n v="1"/>
    <x v="797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x v="74"/>
    <b v="1"/>
    <s v="theater/plays"/>
    <n v="0.76923076923076927"/>
    <x v="3009"/>
    <x v="1"/>
    <s v="plays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x v="77"/>
    <b v="1"/>
    <s v="theater/plays"/>
    <n v="0.99986668444207438"/>
    <x v="3010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x v="25"/>
    <b v="1"/>
    <s v="theater/plays"/>
    <n v="1"/>
    <x v="2849"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x v="74"/>
    <b v="1"/>
    <s v="theater/plays"/>
    <n v="0.87804878048780488"/>
    <x v="2382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x v="43"/>
    <b v="1"/>
    <s v="theater/plays"/>
    <n v="1"/>
    <x v="2983"/>
    <x v="1"/>
    <s v="plays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x v="72"/>
    <b v="1"/>
    <s v="theater/plays"/>
    <n v="0.34843205574912894"/>
    <x v="3011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x v="54"/>
    <b v="1"/>
    <s v="theater/plays"/>
    <n v="0.92165898617511521"/>
    <x v="3012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x v="300"/>
    <b v="1"/>
    <s v="theater/plays"/>
    <n v="0.86580086580086579"/>
    <x v="3013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x v="23"/>
    <b v="1"/>
    <s v="theater/plays"/>
    <n v="0.83950617283950613"/>
    <x v="793"/>
    <x v="1"/>
    <s v="plays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x v="241"/>
    <b v="1"/>
    <s v="theater/plays"/>
    <n v="0.91385402705007923"/>
    <x v="3014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x v="33"/>
    <b v="1"/>
    <s v="theater/plays"/>
    <n v="0.78988941548183256"/>
    <x v="3015"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x v="202"/>
    <b v="1"/>
    <s v="theater/plays"/>
    <n v="0.99502487562189057"/>
    <x v="3016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x v="95"/>
    <b v="1"/>
    <s v="theater/plays"/>
    <n v="0.78431372549019607"/>
    <x v="3017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x v="196"/>
    <b v="1"/>
    <s v="theater/plays"/>
    <n v="0.99940035978412955"/>
    <x v="3018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x v="59"/>
    <b v="1"/>
    <s v="theater/plays"/>
    <n v="0.5714285714285714"/>
    <x v="3019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x v="2"/>
    <b v="1"/>
    <s v="theater/plays"/>
    <n v="0.78585461689587421"/>
    <x v="3020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x v="68"/>
    <b v="1"/>
    <s v="theater/plays"/>
    <n v="0.90388671286532085"/>
    <x v="3021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x v="17"/>
    <b v="1"/>
    <s v="theater/plays"/>
    <n v="0.794044665012407"/>
    <x v="3022"/>
    <x v="1"/>
    <s v="plays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x v="95"/>
    <b v="1"/>
    <s v="theater/plays"/>
    <n v="0.84388185654008441"/>
    <x v="3023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x v="41"/>
    <b v="1"/>
    <s v="theater/plays"/>
    <n v="0.92827004219409281"/>
    <x v="3024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x v="51"/>
    <b v="1"/>
    <s v="theater/plays"/>
    <n v="0.97465886939571145"/>
    <x v="3025"/>
    <x v="1"/>
    <s v="plays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x v="74"/>
    <b v="1"/>
    <s v="theater/plays"/>
    <n v="0.90826521344232514"/>
    <x v="3026"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x v="57"/>
    <b v="1"/>
    <s v="theater/plays"/>
    <n v="0.49504950495049505"/>
    <x v="1578"/>
    <x v="1"/>
    <s v="plays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x v="80"/>
    <b v="1"/>
    <s v="theater/plays"/>
    <n v="0.76923076923076927"/>
    <x v="650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x v="28"/>
    <b v="1"/>
    <s v="theater/plays"/>
    <n v="0.95831336847149018"/>
    <x v="3027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x v="72"/>
    <b v="1"/>
    <s v="theater/plays"/>
    <n v="0.99950024987506247"/>
    <x v="3028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x v="7"/>
    <b v="1"/>
    <s v="theater/plays"/>
    <n v="0.5859375"/>
    <x v="2133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x v="50"/>
    <b v="1"/>
    <s v="theater/plays"/>
    <n v="0.88626292466765144"/>
    <x v="3029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x v="41"/>
    <b v="1"/>
    <s v="theater/plays"/>
    <n v="0.54347826086956519"/>
    <x v="2095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x v="31"/>
    <b v="1"/>
    <s v="theater/plays"/>
    <n v="0.76765609007164792"/>
    <x v="3030"/>
    <x v="1"/>
    <s v="plays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x v="9"/>
    <b v="1"/>
    <s v="theater/plays"/>
    <n v="0.94827586206896552"/>
    <x v="3031"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x v="74"/>
    <b v="1"/>
    <s v="theater/plays"/>
    <n v="1"/>
    <x v="3032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x v="64"/>
    <b v="1"/>
    <s v="theater/plays"/>
    <n v="0.65224625623960064"/>
    <x v="3033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x v="162"/>
    <b v="1"/>
    <s v="theater/plays"/>
    <n v="0.61614294516327783"/>
    <x v="3034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x v="13"/>
    <b v="1"/>
    <s v="theater/plays"/>
    <n v="0.73529411764705888"/>
    <x v="3035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x v="7"/>
    <b v="1"/>
    <s v="theater/plays"/>
    <n v="0.69252077562326875"/>
    <x v="3036"/>
    <x v="1"/>
    <s v="plays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x v="9"/>
    <b v="1"/>
    <s v="theater/plays"/>
    <n v="1"/>
    <x v="834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x v="26"/>
    <b v="1"/>
    <s v="theater/plays"/>
    <n v="0.99206349206349209"/>
    <x v="3037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x v="250"/>
    <b v="1"/>
    <s v="theater/plays"/>
    <n v="0.93632958801498123"/>
    <x v="1643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x v="43"/>
    <b v="1"/>
    <s v="theater/plays"/>
    <n v="0.80128205128205132"/>
    <x v="261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x v="13"/>
    <b v="1"/>
    <s v="theater/plays"/>
    <n v="0.84090909090909094"/>
    <x v="3038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x v="66"/>
    <b v="1"/>
    <s v="theater/plays"/>
    <n v="0.99009900990099009"/>
    <x v="3039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x v="57"/>
    <b v="1"/>
    <s v="theater/plays"/>
    <n v="0.88495575221238942"/>
    <x v="3040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x v="438"/>
    <b v="1"/>
    <s v="theater/plays"/>
    <n v="0.9506564056133997"/>
    <x v="3041"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x v="16"/>
    <b v="1"/>
    <s v="theater/plays"/>
    <n v="0.91130012150668283"/>
    <x v="3042"/>
    <x v="1"/>
    <s v="plays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x v="64"/>
    <b v="1"/>
    <s v="theater/plays"/>
    <n v="0.99901097913066061"/>
    <x v="3043"/>
    <x v="1"/>
    <s v="plays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x v="69"/>
    <b v="1"/>
    <s v="theater/plays"/>
    <n v="0.83333333333333337"/>
    <x v="45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x v="70"/>
    <b v="1"/>
    <s v="theater/plays"/>
    <n v="0.95298602287166456"/>
    <x v="3044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x v="76"/>
    <b v="1"/>
    <s v="theater/plays"/>
    <n v="0.97402597402597402"/>
    <x v="3045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x v="53"/>
    <b v="1"/>
    <s v="theater/plays"/>
    <n v="0.98207709305180457"/>
    <x v="3046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x v="60"/>
    <b v="1"/>
    <s v="theater/plays"/>
    <n v="1"/>
    <x v="947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x v="78"/>
    <b v="0"/>
    <s v="theater/musical"/>
    <s v="0"/>
    <x v="442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x v="84"/>
    <b v="0"/>
    <s v="theater/musical"/>
    <n v="500000"/>
    <x v="3047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x v="29"/>
    <b v="0"/>
    <s v="theater/musical"/>
    <n v="3000"/>
    <x v="3048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x v="211"/>
    <b v="0"/>
    <s v="theater/musical"/>
    <n v="1.9598853868194843"/>
    <x v="3049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x v="29"/>
    <b v="0"/>
    <s v="theater/musical"/>
    <n v="5"/>
    <x v="3050"/>
    <x v="1"/>
    <s v="musical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x v="162"/>
    <b v="0"/>
    <s v="theater/musical"/>
    <n v="2.8376844494892168"/>
    <x v="3051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x v="59"/>
    <b v="0"/>
    <s v="theater/musical"/>
    <n v="23.547880690737834"/>
    <x v="3052"/>
    <x v="1"/>
    <s v="musical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x v="73"/>
    <b v="0"/>
    <s v="theater/musical"/>
    <n v="2.7429467084639501"/>
    <x v="3053"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x v="78"/>
    <b v="0"/>
    <s v="theater/musical"/>
    <s v="0"/>
    <x v="223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x v="25"/>
    <b v="0"/>
    <s v="theater/musical"/>
    <n v="3.2397408207343412"/>
    <x v="3054"/>
    <x v="1"/>
    <s v="musical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x v="84"/>
    <b v="0"/>
    <s v="theater/musical"/>
    <n v="15.277777777777779"/>
    <x v="815"/>
    <x v="1"/>
    <s v="musical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x v="29"/>
    <b v="0"/>
    <s v="theater/musical"/>
    <n v="25000"/>
    <x v="1006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x v="83"/>
    <b v="0"/>
    <s v="theater/musical"/>
    <n v="18.181818181818183"/>
    <x v="165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x v="78"/>
    <b v="0"/>
    <s v="theater/musical"/>
    <s v="0"/>
    <x v="136"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x v="84"/>
    <b v="0"/>
    <s v="theater/musical"/>
    <n v="46.666666666666664"/>
    <x v="426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x v="78"/>
    <b v="0"/>
    <s v="theater/musical"/>
    <s v="0"/>
    <x v="202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x v="8"/>
    <b v="0"/>
    <s v="theater/musical"/>
    <n v="6.0901339829476244"/>
    <x v="3055"/>
    <x v="1"/>
    <s v="musical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x v="29"/>
    <b v="0"/>
    <s v="theater/musical"/>
    <n v="1000"/>
    <x v="205"/>
    <x v="1"/>
    <s v="musical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x v="22"/>
    <b v="0"/>
    <s v="theater/musical"/>
    <n v="20.79002079002079"/>
    <x v="3056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x v="84"/>
    <b v="0"/>
    <s v="theater/musical"/>
    <n v="16.666666666666668"/>
    <x v="189"/>
    <x v="1"/>
    <s v="musical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x v="196"/>
    <b v="1"/>
    <s v="theater/plays"/>
    <n v="0.99618957487609894"/>
    <x v="3057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x v="22"/>
    <b v="1"/>
    <s v="theater/plays"/>
    <n v="0.96153846153846156"/>
    <x v="3058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x v="57"/>
    <b v="1"/>
    <s v="theater/plays"/>
    <n v="1"/>
    <x v="1594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x v="82"/>
    <b v="1"/>
    <s v="theater/plays"/>
    <n v="0.96153846153846156"/>
    <x v="64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x v="57"/>
    <b v="1"/>
    <s v="theater/plays"/>
    <n v="0.39893617021276595"/>
    <x v="3059"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x v="51"/>
    <b v="1"/>
    <s v="theater/plays"/>
    <n v="0.99502487562189057"/>
    <x v="2793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x v="44"/>
    <b v="1"/>
    <s v="theater/plays"/>
    <n v="0.57339449541284404"/>
    <x v="3060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x v="1"/>
    <b v="1"/>
    <s v="theater/plays"/>
    <n v="0.86014106313435401"/>
    <x v="3061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x v="67"/>
    <b v="1"/>
    <s v="theater/plays"/>
    <n v="0.945000945000945"/>
    <x v="3062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x v="9"/>
    <b v="1"/>
    <s v="theater/plays"/>
    <n v="0.90293453724604966"/>
    <x v="3063"/>
    <x v="1"/>
    <s v="plays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x v="9"/>
    <b v="1"/>
    <s v="theater/plays"/>
    <n v="0.99337748344370858"/>
    <x v="3064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x v="62"/>
    <b v="1"/>
    <s v="theater/plays"/>
    <n v="0.98007187193727541"/>
    <x v="3065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x v="19"/>
    <b v="1"/>
    <s v="theater/plays"/>
    <n v="1"/>
    <x v="1273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x v="17"/>
    <b v="1"/>
    <s v="theater/plays"/>
    <n v="0.90090090090090091"/>
    <x v="3066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x v="244"/>
    <b v="1"/>
    <s v="theater/plays"/>
    <n v="0.98595020951441947"/>
    <x v="3067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x v="82"/>
    <b v="1"/>
    <s v="theater/plays"/>
    <n v="0.96153846153846156"/>
    <x v="3068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x v="10"/>
    <b v="1"/>
    <s v="theater/plays"/>
    <n v="0.91428571428571426"/>
    <x v="3069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x v="25"/>
    <b v="1"/>
    <s v="theater/plays"/>
    <n v="0.86834733893557425"/>
    <x v="3070"/>
    <x v="1"/>
    <s v="plays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x v="44"/>
    <b v="1"/>
    <s v="theater/plays"/>
    <n v="1"/>
    <x v="3071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x v="6"/>
    <b v="1"/>
    <s v="theater/plays"/>
    <n v="0.96927088213342982"/>
    <x v="3072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x v="33"/>
    <b v="1"/>
    <s v="theater/plays"/>
    <n v="0.96618357487922701"/>
    <x v="3073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x v="57"/>
    <b v="1"/>
    <s v="theater/plays"/>
    <n v="0.72358900144717797"/>
    <x v="3074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x v="8"/>
    <b v="1"/>
    <s v="theater/plays"/>
    <n v="0.91286307053941906"/>
    <x v="3075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x v="244"/>
    <b v="1"/>
    <s v="theater/plays"/>
    <n v="0.99150141643059486"/>
    <x v="3076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x v="7"/>
    <b v="1"/>
    <s v="theater/plays"/>
    <n v="0.98489822718319109"/>
    <x v="3077"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x v="229"/>
    <b v="1"/>
    <s v="theater/plays"/>
    <n v="0.88008800880088012"/>
    <x v="3078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x v="162"/>
    <b v="1"/>
    <s v="theater/plays"/>
    <n v="1"/>
    <x v="737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x v="83"/>
    <b v="1"/>
    <s v="theater/plays"/>
    <n v="0.7142857142857143"/>
    <x v="3079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x v="38"/>
    <b v="1"/>
    <s v="theater/plays"/>
    <n v="0.77669902912621358"/>
    <x v="3080"/>
    <x v="1"/>
    <s v="plays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x v="473"/>
    <b v="1"/>
    <s v="theater/plays"/>
    <n v="0.97177794873871315"/>
    <x v="3081"/>
    <x v="1"/>
    <s v="plays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x v="162"/>
    <b v="1"/>
    <s v="theater/plays"/>
    <n v="0.97560975609756095"/>
    <x v="3082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x v="209"/>
    <b v="1"/>
    <s v="theater/plays"/>
    <n v="0.90826521344232514"/>
    <x v="3083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x v="69"/>
    <b v="1"/>
    <s v="theater/plays"/>
    <n v="0.88678687555424185"/>
    <x v="3084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x v="59"/>
    <b v="1"/>
    <s v="theater/plays"/>
    <n v="0.89365504915102767"/>
    <x v="3085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x v="85"/>
    <b v="1"/>
    <s v="theater/plays"/>
    <n v="0.7183908045977011"/>
    <x v="3086"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x v="36"/>
    <b v="1"/>
    <s v="theater/plays"/>
    <n v="0.90206185567010311"/>
    <x v="3087"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x v="23"/>
    <b v="1"/>
    <s v="theater/plays"/>
    <n v="0.7190795781399808"/>
    <x v="3088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x v="149"/>
    <b v="1"/>
    <s v="theater/plays"/>
    <n v="0.94607379375591294"/>
    <x v="3089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x v="79"/>
    <b v="1"/>
    <s v="theater/plays"/>
    <n v="0.9859154929577465"/>
    <x v="3090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x v="20"/>
    <b v="1"/>
    <s v="theater/plays"/>
    <n v="0.99755598782981691"/>
    <x v="3091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x v="70"/>
    <b v="1"/>
    <s v="theater/plays"/>
    <n v="0.91603053435114501"/>
    <x v="2510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x v="95"/>
    <b v="1"/>
    <s v="theater/plays"/>
    <n v="0.84507042253521125"/>
    <x v="3092"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x v="162"/>
    <b v="1"/>
    <s v="theater/plays"/>
    <n v="0.83333333333333337"/>
    <x v="1468"/>
    <x v="1"/>
    <s v="plays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x v="220"/>
    <b v="1"/>
    <s v="theater/plays"/>
    <n v="0.78149421694279464"/>
    <x v="3093"/>
    <x v="1"/>
    <s v="plays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x v="57"/>
    <b v="1"/>
    <s v="theater/plays"/>
    <n v="0.79365079365079361"/>
    <x v="3094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x v="25"/>
    <b v="1"/>
    <s v="theater/plays"/>
    <n v="0.77441860465116275"/>
    <x v="3095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x v="65"/>
    <b v="1"/>
    <s v="theater/plays"/>
    <n v="0.93085106382978722"/>
    <x v="3096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x v="51"/>
    <b v="1"/>
    <s v="theater/plays"/>
    <n v="0.99875156054931336"/>
    <x v="3097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x v="76"/>
    <b v="1"/>
    <s v="theater/plays"/>
    <n v="0.64516129032258063"/>
    <x v="2126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x v="209"/>
    <b v="1"/>
    <s v="theater/plays"/>
    <n v="0.92592592592592593"/>
    <x v="1051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x v="327"/>
    <b v="1"/>
    <s v="theater/plays"/>
    <n v="0.90481360839667024"/>
    <x v="3098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x v="244"/>
    <b v="1"/>
    <s v="theater/plays"/>
    <n v="0.99206349206349209"/>
    <x v="3099"/>
    <x v="1"/>
    <s v="plays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x v="59"/>
    <b v="1"/>
    <s v="theater/plays"/>
    <n v="0.82508250825082508"/>
    <x v="3100"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x v="70"/>
    <b v="1"/>
    <s v="theater/plays"/>
    <n v="0.99667774086378735"/>
    <x v="1763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x v="64"/>
    <b v="1"/>
    <s v="theater/plays"/>
    <n v="0.91603053435114501"/>
    <x v="3101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x v="209"/>
    <b v="1"/>
    <s v="theater/plays"/>
    <n v="0.81018518518518523"/>
    <x v="3102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x v="74"/>
    <b v="1"/>
    <s v="theater/plays"/>
    <n v="0.73347839906114765"/>
    <x v="3103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x v="2"/>
    <b v="1"/>
    <s v="theater/plays"/>
    <n v="0.96649572649572646"/>
    <x v="3104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x v="62"/>
    <b v="1"/>
    <s v="theater/plays"/>
    <n v="0.82417582417582413"/>
    <x v="3105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x v="23"/>
    <b v="1"/>
    <s v="theater/plays"/>
    <n v="0.5376344086021505"/>
    <x v="3106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x v="70"/>
    <b v="1"/>
    <s v="theater/plays"/>
    <n v="0.33333333333333331"/>
    <x v="1420"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x v="2"/>
    <b v="1"/>
    <s v="theater/plays"/>
    <n v="0.92378752886836024"/>
    <x v="3107"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x v="74"/>
    <b v="1"/>
    <s v="theater/plays"/>
    <n v="0.70844686648501365"/>
    <x v="3108"/>
    <x v="1"/>
    <s v="plays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x v="64"/>
    <b v="1"/>
    <s v="theater/plays"/>
    <n v="0.8771929824561403"/>
    <x v="3109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x v="201"/>
    <b v="1"/>
    <s v="theater/plays"/>
    <n v="0.65047701647875111"/>
    <x v="3110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x v="10"/>
    <b v="1"/>
    <s v="theater/plays"/>
    <n v="0.98522167487684731"/>
    <x v="3111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x v="174"/>
    <b v="1"/>
    <s v="theater/plays"/>
    <n v="0.97703957010258913"/>
    <x v="3112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x v="74"/>
    <b v="1"/>
    <s v="theater/plays"/>
    <n v="0.97493036211699169"/>
    <x v="2978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x v="54"/>
    <b v="1"/>
    <s v="theater/plays"/>
    <n v="0.6420545746388443"/>
    <x v="3113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x v="62"/>
    <b v="1"/>
    <s v="theater/plays"/>
    <n v="0.99255583126550873"/>
    <x v="3114"/>
    <x v="1"/>
    <s v="plays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x v="67"/>
    <b v="1"/>
    <s v="theater/plays"/>
    <n v="0.41771094402673348"/>
    <x v="3115"/>
    <x v="1"/>
    <s v="plays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x v="80"/>
    <b v="1"/>
    <s v="theater/plays"/>
    <n v="0.47619047619047616"/>
    <x v="3116"/>
    <x v="1"/>
    <s v="plays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x v="244"/>
    <b v="1"/>
    <s v="theater/plays"/>
    <n v="0.95679907219483906"/>
    <x v="3117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x v="34"/>
    <b v="1"/>
    <s v="theater/plays"/>
    <n v="0.99206349206349209"/>
    <x v="3118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x v="2"/>
    <b v="1"/>
    <s v="theater/plays"/>
    <n v="0.89928057553956831"/>
    <x v="3119"/>
    <x v="1"/>
    <s v="plays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x v="287"/>
    <b v="1"/>
    <s v="theater/plays"/>
    <n v="0.97996515679442509"/>
    <x v="3120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x v="30"/>
    <b v="1"/>
    <s v="theater/plays"/>
    <n v="0.97515619507659512"/>
    <x v="3121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x v="41"/>
    <b v="1"/>
    <s v="theater/plays"/>
    <n v="0.78740157480314965"/>
    <x v="3122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x v="67"/>
    <b v="1"/>
    <s v="theater/plays"/>
    <n v="0.29524140326502257"/>
    <x v="3123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x v="51"/>
    <b v="1"/>
    <s v="theater/plays"/>
    <n v="0.99255583126550873"/>
    <x v="3124"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x v="162"/>
    <b v="0"/>
    <s v="theater/plays"/>
    <n v="10.741138560687434"/>
    <x v="3125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x v="81"/>
    <b v="0"/>
    <s v="theater/plays"/>
    <n v="13.812154696132596"/>
    <x v="3126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x v="29"/>
    <b v="0"/>
    <s v="theater/plays"/>
    <n v="10"/>
    <x v="219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x v="8"/>
    <b v="0"/>
    <s v="theater/plays"/>
    <n v="8.870967741935484"/>
    <x v="114"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x v="80"/>
    <b v="0"/>
    <s v="theater/plays"/>
    <n v="6.4885496183206106"/>
    <x v="3127"/>
    <x v="1"/>
    <s v="plays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x v="78"/>
    <b v="0"/>
    <s v="theater/plays"/>
    <s v="0"/>
    <x v="174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x v="63"/>
    <b v="0"/>
    <s v="theater/plays"/>
    <n v="3.5128805620608898"/>
    <x v="3128"/>
    <x v="1"/>
    <s v="plays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x v="84"/>
    <b v="0"/>
    <s v="theater/plays"/>
    <n v="7.5"/>
    <x v="1363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x v="29"/>
    <b v="0"/>
    <s v="theater/plays"/>
    <n v="150"/>
    <x v="522"/>
    <x v="1"/>
    <s v="plays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x v="80"/>
    <b v="0"/>
    <s v="theater/plays"/>
    <n v="4.666666666666667"/>
    <x v="361"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x v="79"/>
    <b v="0"/>
    <s v="theater/plays"/>
    <n v="5.5555555555555554"/>
    <x v="3129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x v="22"/>
    <b v="0"/>
    <s v="theater/plays"/>
    <n v="4.9689440993788816"/>
    <x v="3130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x v="25"/>
    <b v="0"/>
    <s v="theater/plays"/>
    <n v="5.5865921787709496"/>
    <x v="3131"/>
    <x v="1"/>
    <s v="plays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x v="78"/>
    <b v="0"/>
    <s v="theater/plays"/>
    <s v="0"/>
    <x v="129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x v="80"/>
    <b v="0"/>
    <s v="theater/plays"/>
    <n v="50"/>
    <x v="426"/>
    <x v="1"/>
    <s v="plays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x v="78"/>
    <b v="0"/>
    <s v="theater/plays"/>
    <s v="0"/>
    <x v="693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x v="78"/>
    <b v="0"/>
    <s v="theater/plays"/>
    <s v="0"/>
    <x v="131"/>
    <x v="1"/>
    <s v="plays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x v="29"/>
    <b v="0"/>
    <s v="theater/plays"/>
    <n v="10"/>
    <x v="916"/>
    <x v="1"/>
    <s v="plays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x v="29"/>
    <b v="0"/>
    <s v="theater/plays"/>
    <n v="42.079207920792079"/>
    <x v="1131"/>
    <x v="1"/>
    <s v="plays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x v="29"/>
    <b v="0"/>
    <s v="theater/plays"/>
    <n v="100"/>
    <x v="3132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x v="47"/>
    <b v="1"/>
    <s v="theater/musical"/>
    <n v="0.96599690880989186"/>
    <x v="3133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x v="63"/>
    <b v="1"/>
    <s v="theater/musical"/>
    <n v="0.95238095238095233"/>
    <x v="978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x v="33"/>
    <b v="1"/>
    <s v="theater/musical"/>
    <n v="0.99552015928322546"/>
    <x v="3134"/>
    <x v="1"/>
    <s v="musical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x v="202"/>
    <b v="1"/>
    <s v="theater/musical"/>
    <n v="0.75414781297134237"/>
    <x v="3135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x v="41"/>
    <b v="1"/>
    <s v="theater/musical"/>
    <n v="0.88495575221238942"/>
    <x v="3040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x v="209"/>
    <b v="1"/>
    <s v="theater/musical"/>
    <n v="0.96767950454809371"/>
    <x v="3136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x v="74"/>
    <b v="1"/>
    <s v="theater/musical"/>
    <n v="0.83333333333333337"/>
    <x v="1468"/>
    <x v="1"/>
    <s v="musical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x v="33"/>
    <b v="1"/>
    <s v="theater/musical"/>
    <n v="0.77138849929873776"/>
    <x v="3137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x v="57"/>
    <b v="1"/>
    <s v="theater/musical"/>
    <n v="0.98901098901098905"/>
    <x v="3138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x v="133"/>
    <b v="1"/>
    <s v="theater/musical"/>
    <n v="0.92153765139547128"/>
    <x v="3139"/>
    <x v="1"/>
    <s v="musical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x v="55"/>
    <b v="1"/>
    <s v="theater/musical"/>
    <n v="0.9771986970684039"/>
    <x v="3140"/>
    <x v="1"/>
    <s v="musical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x v="106"/>
    <b v="1"/>
    <s v="theater/musical"/>
    <n v="0.90707678631765365"/>
    <x v="3141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x v="110"/>
    <b v="1"/>
    <s v="theater/musical"/>
    <n v="0.98994806732438811"/>
    <x v="3142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x v="83"/>
    <b v="1"/>
    <s v="theater/musical"/>
    <n v="1"/>
    <x v="361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x v="33"/>
    <b v="1"/>
    <s v="theater/musical"/>
    <n v="0.9412650602409639"/>
    <x v="3143"/>
    <x v="1"/>
    <s v="musical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x v="99"/>
    <b v="1"/>
    <s v="theater/musical"/>
    <n v="1"/>
    <x v="2156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x v="74"/>
    <b v="1"/>
    <s v="theater/musical"/>
    <n v="1"/>
    <x v="249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x v="329"/>
    <b v="1"/>
    <s v="theater/musical"/>
    <n v="0.88139007806597836"/>
    <x v="3144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x v="93"/>
    <b v="1"/>
    <s v="theater/musical"/>
    <n v="0.97418317176505431"/>
    <x v="3145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x v="66"/>
    <b v="1"/>
    <s v="theater/musical"/>
    <n v="0.85653104925053536"/>
    <x v="3146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x v="6"/>
    <b v="1"/>
    <s v="theater/musical"/>
    <n v="0.92891263808866942"/>
    <x v="3147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x v="41"/>
    <b v="1"/>
    <s v="theater/musical"/>
    <n v="1"/>
    <x v="3148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x v="9"/>
    <b v="1"/>
    <s v="theater/musical"/>
    <n v="1"/>
    <x v="1255"/>
    <x v="1"/>
    <s v="musical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x v="44"/>
    <b v="1"/>
    <s v="theater/musical"/>
    <n v="0.68493150684931503"/>
    <x v="3149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x v="51"/>
    <b v="1"/>
    <s v="theater/musical"/>
    <n v="0.90744101633393826"/>
    <x v="3150"/>
    <x v="1"/>
    <s v="musical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x v="7"/>
    <b v="1"/>
    <s v="theater/musical"/>
    <n v="0.92421441774491686"/>
    <x v="2401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x v="20"/>
    <b v="1"/>
    <s v="theater/musical"/>
    <n v="1"/>
    <x v="947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x v="25"/>
    <b v="1"/>
    <s v="theater/musical"/>
    <n v="0.99750623441396513"/>
    <x v="3151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x v="225"/>
    <b v="1"/>
    <s v="theater/musical"/>
    <n v="0.93709734098629494"/>
    <x v="3152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x v="211"/>
    <b v="1"/>
    <s v="theater/musical"/>
    <n v="0.6983240223463687"/>
    <x v="3153"/>
    <x v="1"/>
    <s v="musical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x v="17"/>
    <b v="1"/>
    <s v="theater/musical"/>
    <n v="0.95200317334391116"/>
    <x v="3154"/>
    <x v="1"/>
    <s v="musical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x v="248"/>
    <b v="1"/>
    <s v="theater/musical"/>
    <n v="0.96172340834775916"/>
    <x v="3155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x v="209"/>
    <b v="1"/>
    <s v="theater/musical"/>
    <n v="0.83333333333333337"/>
    <x v="44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x v="47"/>
    <b v="1"/>
    <s v="theater/musical"/>
    <n v="0.91185410334346506"/>
    <x v="3156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x v="74"/>
    <b v="1"/>
    <s v="theater/musical"/>
    <n v="0.98280098280098283"/>
    <x v="3157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x v="54"/>
    <b v="1"/>
    <s v="theater/musical"/>
    <n v="0.77569489334195219"/>
    <x v="3158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x v="73"/>
    <b v="1"/>
    <s v="theater/musical"/>
    <n v="0.86956521739130432"/>
    <x v="3159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x v="209"/>
    <b v="1"/>
    <s v="theater/musical"/>
    <n v="0.66334991708126034"/>
    <x v="3160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x v="26"/>
    <b v="1"/>
    <s v="theater/musical"/>
    <n v="0.9011715229798738"/>
    <x v="3161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x v="73"/>
    <b v="1"/>
    <s v="theater/musical"/>
    <n v="0.9971509971509972"/>
    <x v="3162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x v="29"/>
    <b v="0"/>
    <s v="theater/musical"/>
    <n v="150"/>
    <x v="3163"/>
    <x v="1"/>
    <s v="musical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x v="80"/>
    <b v="0"/>
    <s v="theater/musical"/>
    <n v="30.603448275862068"/>
    <x v="3164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x v="78"/>
    <b v="0"/>
    <s v="theater/musical"/>
    <s v="0"/>
    <x v="828"/>
    <x v="1"/>
    <s v="musical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x v="78"/>
    <b v="0"/>
    <s v="theater/musical"/>
    <s v="0"/>
    <x v="174"/>
    <x v="1"/>
    <s v="musical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x v="84"/>
    <b v="0"/>
    <s v="theater/musical"/>
    <n v="357.14285714285717"/>
    <x v="822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x v="54"/>
    <b v="0"/>
    <s v="theater/musical"/>
    <n v="1.6762452107279693"/>
    <x v="3165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x v="29"/>
    <b v="0"/>
    <s v="theater/musical"/>
    <n v="100"/>
    <x v="852"/>
    <x v="1"/>
    <s v="musical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x v="84"/>
    <b v="0"/>
    <s v="theater/musical"/>
    <n v="60"/>
    <x v="411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x v="29"/>
    <b v="0"/>
    <s v="theater/musical"/>
    <n v="22500"/>
    <x v="3166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x v="77"/>
    <b v="0"/>
    <s v="theater/musical"/>
    <n v="1.1152416356877324"/>
    <x v="3167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x v="81"/>
    <b v="0"/>
    <s v="theater/musical"/>
    <n v="68.292682926829272"/>
    <x v="3082"/>
    <x v="1"/>
    <s v="musical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x v="80"/>
    <b v="0"/>
    <s v="theater/musical"/>
    <n v="24.875621890547265"/>
    <x v="3168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x v="38"/>
    <b v="0"/>
    <s v="theater/musical"/>
    <n v="24.971623155505107"/>
    <x v="3169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x v="82"/>
    <b v="0"/>
    <s v="theater/musical"/>
    <n v="11.737089201877934"/>
    <x v="3170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x v="78"/>
    <b v="0"/>
    <s v="theater/musical"/>
    <s v="0"/>
    <x v="136"/>
    <x v="1"/>
    <s v="musical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x v="244"/>
    <b v="0"/>
    <s v="theater/musical"/>
    <n v="5.0890585241730282"/>
    <x v="3171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x v="78"/>
    <b v="0"/>
    <s v="theater/musical"/>
    <s v="0"/>
    <x v="218"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x v="84"/>
    <b v="0"/>
    <s v="theater/musical"/>
    <n v="50000"/>
    <x v="3172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x v="29"/>
    <b v="0"/>
    <s v="theater/musical"/>
    <n v="1500"/>
    <x v="453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x v="82"/>
    <b v="0"/>
    <s v="theater/musical"/>
    <n v="3.2967032967032965"/>
    <x v="3173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x v="54"/>
    <b v="1"/>
    <s v="theater/plays"/>
    <n v="1"/>
    <x v="1594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x v="44"/>
    <b v="1"/>
    <s v="theater/plays"/>
    <n v="0.98765432098765427"/>
    <x v="3174"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x v="55"/>
    <b v="1"/>
    <s v="theater/plays"/>
    <n v="0.8214676889375685"/>
    <x v="3175"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x v="10"/>
    <b v="1"/>
    <s v="theater/plays"/>
    <n v="0.30303030303030304"/>
    <x v="3176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x v="202"/>
    <b v="1"/>
    <s v="theater/plays"/>
    <n v="0.91282519397535367"/>
    <x v="3177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x v="74"/>
    <b v="1"/>
    <s v="theater/plays"/>
    <n v="0.99057071023919929"/>
    <x v="3178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x v="69"/>
    <b v="1"/>
    <s v="theater/plays"/>
    <n v="0.71360608943862991"/>
    <x v="3179"/>
    <x v="1"/>
    <s v="plays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x v="9"/>
    <b v="1"/>
    <s v="theater/plays"/>
    <n v="0.99999000009999905"/>
    <x v="3180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x v="77"/>
    <b v="1"/>
    <s v="theater/plays"/>
    <n v="0.83865881682014121"/>
    <x v="3181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x v="9"/>
    <b v="1"/>
    <s v="theater/plays"/>
    <n v="0.93240093240093236"/>
    <x v="3182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x v="73"/>
    <b v="1"/>
    <s v="theater/plays"/>
    <n v="0.43859649122807015"/>
    <x v="1496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x v="55"/>
    <b v="1"/>
    <s v="theater/plays"/>
    <n v="0.93984962406015038"/>
    <x v="3183"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x v="9"/>
    <b v="1"/>
    <s v="theater/plays"/>
    <n v="0.69767441860465118"/>
    <x v="3095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x v="67"/>
    <b v="1"/>
    <s v="theater/plays"/>
    <n v="0.95654550423613005"/>
    <x v="3184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x v="88"/>
    <b v="1"/>
    <s v="theater/plays"/>
    <n v="0.90892564988183966"/>
    <x v="3185"/>
    <x v="1"/>
    <s v="plays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x v="14"/>
    <b v="1"/>
    <s v="theater/plays"/>
    <n v="0.94339622641509435"/>
    <x v="3186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x v="63"/>
    <b v="1"/>
    <s v="theater/plays"/>
    <n v="0.92592592592592593"/>
    <x v="2041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x v="72"/>
    <b v="1"/>
    <s v="theater/plays"/>
    <n v="0.94858660595712385"/>
    <x v="3187"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x v="55"/>
    <b v="1"/>
    <s v="theater/plays"/>
    <n v="0.83916083916083917"/>
    <x v="3188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x v="71"/>
    <b v="1"/>
    <s v="theater/plays"/>
    <n v="0.65502183406113534"/>
    <x v="2853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x v="33"/>
    <b v="1"/>
    <s v="theater/plays"/>
    <n v="1"/>
    <x v="2983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x v="22"/>
    <b v="1"/>
    <s v="theater/plays"/>
    <n v="0.99800399201596801"/>
    <x v="3189"/>
    <x v="1"/>
    <s v="plays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x v="83"/>
    <b v="1"/>
    <s v="theater/plays"/>
    <n v="0.44444444444444442"/>
    <x v="2632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x v="82"/>
    <b v="1"/>
    <s v="theater/plays"/>
    <n v="0.94320046782743205"/>
    <x v="3190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x v="82"/>
    <b v="1"/>
    <s v="theater/plays"/>
    <n v="0.95541401273885351"/>
    <x v="3191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x v="9"/>
    <b v="1"/>
    <s v="theater/plays"/>
    <n v="0.8571428571428571"/>
    <x v="3192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x v="7"/>
    <b v="1"/>
    <s v="theater/plays"/>
    <n v="0.9171507184347294"/>
    <x v="3193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x v="22"/>
    <b v="1"/>
    <s v="theater/plays"/>
    <n v="0.625"/>
    <x v="1251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x v="25"/>
    <b v="1"/>
    <s v="theater/plays"/>
    <n v="0.88888888888888884"/>
    <x v="2984"/>
    <x v="1"/>
    <s v="plays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x v="57"/>
    <b v="1"/>
    <s v="theater/plays"/>
    <n v="0.97943192948090108"/>
    <x v="2744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x v="61"/>
    <b v="1"/>
    <s v="theater/plays"/>
    <n v="0.99182734269618344"/>
    <x v="3194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x v="58"/>
    <b v="1"/>
    <s v="theater/plays"/>
    <n v="0.98765432098765427"/>
    <x v="3195"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x v="83"/>
    <b v="1"/>
    <s v="theater/plays"/>
    <n v="1.5384615384615385E-2"/>
    <x v="806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x v="69"/>
    <b v="0"/>
    <s v="theater/plays"/>
    <n v="11.467889908256881"/>
    <x v="3196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x v="23"/>
    <b v="0"/>
    <s v="theater/plays"/>
    <n v="4.557885141294439"/>
    <x v="3197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x v="10"/>
    <b v="0"/>
    <s v="theater/plays"/>
    <n v="4.694835680751174"/>
    <x v="3198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x v="133"/>
    <b v="0"/>
    <s v="theater/plays"/>
    <n v="2.4102311854402361"/>
    <x v="3199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x v="8"/>
    <b v="0"/>
    <s v="theater/plays"/>
    <n v="47.505938242280287"/>
    <x v="3200"/>
    <x v="1"/>
    <s v="plays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x v="22"/>
    <b v="0"/>
    <s v="theater/plays"/>
    <n v="37.037037037037038"/>
    <x v="3201"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x v="82"/>
    <b v="0"/>
    <s v="theater/plays"/>
    <n v="6.1873895109015908"/>
    <x v="3202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x v="68"/>
    <b v="0"/>
    <s v="theater/plays"/>
    <n v="6.1061531235321747"/>
    <x v="3203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x v="33"/>
    <b v="0"/>
    <s v="theater/plays"/>
    <n v="14.19782300047326"/>
    <x v="3204"/>
    <x v="1"/>
    <s v="plays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x v="80"/>
    <b v="0"/>
    <s v="theater/plays"/>
    <n v="26.315789473684209"/>
    <x v="3205"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x v="54"/>
    <b v="0"/>
    <s v="theater/plays"/>
    <n v="2.9342723004694835"/>
    <x v="3206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x v="84"/>
    <b v="0"/>
    <s v="theater/plays"/>
    <n v="500"/>
    <x v="1084"/>
    <x v="1"/>
    <s v="plays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x v="84"/>
    <b v="0"/>
    <s v="theater/plays"/>
    <n v="3846.1538461538462"/>
    <x v="212"/>
    <x v="1"/>
    <s v="plays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x v="9"/>
    <b v="0"/>
    <s v="theater/plays"/>
    <n v="6.1521252796420578"/>
    <x v="3207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x v="29"/>
    <b v="0"/>
    <s v="theater/plays"/>
    <n v="40"/>
    <x v="3208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x v="29"/>
    <b v="0"/>
    <s v="theater/plays"/>
    <n v="5000"/>
    <x v="159"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x v="80"/>
    <b v="0"/>
    <s v="theater/plays"/>
    <n v="19.23076923076923"/>
    <x v="551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x v="29"/>
    <b v="0"/>
    <s v="theater/plays"/>
    <n v="50"/>
    <x v="411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x v="29"/>
    <b v="0"/>
    <s v="theater/plays"/>
    <n v="2500"/>
    <x v="411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x v="62"/>
    <b v="0"/>
    <s v="theater/plays"/>
    <n v="5.6603773584905657"/>
    <x v="3209"/>
    <x v="1"/>
    <s v="plays"/>
  </r>
  <r>
    <n v="3861"/>
    <s v="READY OR NOT HERE I COME"/>
    <s v="THE COMING OF THE LORD!"/>
    <n v="2000"/>
    <n v="100"/>
    <x v="2"/>
    <s v="US"/>
    <s v="USD"/>
    <n v="1415828820"/>
    <n v="1412258977"/>
    <b v="0"/>
    <x v="29"/>
    <b v="0"/>
    <s v="theater/plays"/>
    <n v="20"/>
    <x v="1646"/>
    <x v="1"/>
    <s v="plays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x v="29"/>
    <b v="0"/>
    <s v="theater/plays"/>
    <n v="7500"/>
    <x v="469"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x v="78"/>
    <b v="0"/>
    <s v="theater/plays"/>
    <s v="0"/>
    <x v="172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x v="83"/>
    <b v="0"/>
    <s v="theater/plays"/>
    <n v="83.333333333333329"/>
    <x v="797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x v="25"/>
    <b v="0"/>
    <s v="theater/plays"/>
    <n v="3.7123076923076921"/>
    <x v="168"/>
    <x v="1"/>
    <s v="plays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x v="84"/>
    <b v="0"/>
    <s v="theater/plays"/>
    <n v="181.81818181818181"/>
    <x v="3210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x v="81"/>
    <b v="0"/>
    <s v="theater/plays"/>
    <n v="7.9681274900398407"/>
    <x v="3211"/>
    <x v="1"/>
    <s v="plays"/>
  </r>
  <r>
    <n v="3868"/>
    <s v="1000 words (Canceled)"/>
    <s v="New collection of music by Scott Evan Davis!"/>
    <n v="5000"/>
    <n v="10"/>
    <x v="1"/>
    <s v="GB"/>
    <s v="GBP"/>
    <n v="1410191405"/>
    <n v="1408031405"/>
    <b v="0"/>
    <x v="29"/>
    <b v="0"/>
    <s v="theater/musical"/>
    <n v="500"/>
    <x v="426"/>
    <x v="1"/>
    <s v="musical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x v="41"/>
    <b v="0"/>
    <s v="theater/musical"/>
    <n v="29.006637168141594"/>
    <x v="3212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x v="73"/>
    <b v="0"/>
    <s v="theater/musical"/>
    <n v="6.666666666666667"/>
    <x v="3213"/>
    <x v="1"/>
    <s v="musical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x v="83"/>
    <b v="0"/>
    <s v="theater/musical"/>
    <n v="37.5"/>
    <x v="812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x v="78"/>
    <b v="0"/>
    <s v="theater/musical"/>
    <s v="0"/>
    <x v="828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x v="78"/>
    <b v="0"/>
    <s v="theater/musical"/>
    <s v="0"/>
    <x v="143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x v="78"/>
    <b v="0"/>
    <s v="theater/musical"/>
    <s v="0"/>
    <x v="3214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x v="78"/>
    <b v="0"/>
    <s v="theater/musical"/>
    <s v="0"/>
    <x v="466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x v="67"/>
    <b v="0"/>
    <s v="theater/musical"/>
    <n v="1.8941233608547838"/>
    <x v="3215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x v="25"/>
    <b v="0"/>
    <s v="theater/musical"/>
    <n v="20.145044319097501"/>
    <x v="3216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x v="29"/>
    <b v="0"/>
    <s v="theater/musical"/>
    <n v="1800"/>
    <x v="177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x v="78"/>
    <b v="0"/>
    <s v="theater/musical"/>
    <s v="0"/>
    <x v="828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x v="57"/>
    <b v="0"/>
    <s v="theater/musical"/>
    <n v="7.6530612244897958"/>
    <x v="3217"/>
    <x v="1"/>
    <s v="musical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x v="29"/>
    <b v="0"/>
    <s v="theater/musical"/>
    <n v="20"/>
    <x v="139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x v="78"/>
    <b v="0"/>
    <s v="theater/musical"/>
    <s v="0"/>
    <x v="466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x v="78"/>
    <b v="0"/>
    <s v="theater/musical"/>
    <s v="0"/>
    <x v="828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x v="78"/>
    <b v="0"/>
    <s v="theater/musical"/>
    <s v="0"/>
    <x v="193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x v="78"/>
    <b v="0"/>
    <s v="theater/musical"/>
    <s v="0"/>
    <x v="3218"/>
    <x v="1"/>
    <s v="musical"/>
  </r>
  <r>
    <n v="3886"/>
    <s v="a (Canceled)"/>
    <n v="1"/>
    <n v="10000"/>
    <n v="0"/>
    <x v="1"/>
    <s v="AU"/>
    <s v="AUD"/>
    <n v="1418275702"/>
    <n v="1415683702"/>
    <b v="0"/>
    <x v="78"/>
    <b v="0"/>
    <s v="theater/musical"/>
    <s v="0"/>
    <x v="193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x v="84"/>
    <b v="0"/>
    <s v="theater/musical"/>
    <n v="57.142857142857146"/>
    <x v="1021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x v="25"/>
    <b v="0"/>
    <s v="theater/plays"/>
    <n v="3.6900369003690039"/>
    <x v="3219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x v="82"/>
    <b v="0"/>
    <s v="theater/plays"/>
    <n v="67.79661016949153"/>
    <x v="3220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x v="22"/>
    <b v="0"/>
    <s v="theater/plays"/>
    <n v="5.9429477020602217"/>
    <x v="3221"/>
    <x v="1"/>
    <s v="plays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x v="63"/>
    <b v="0"/>
    <s v="theater/plays"/>
    <n v="3.0769230769230771"/>
    <x v="3222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x v="78"/>
    <b v="0"/>
    <s v="theater/plays"/>
    <s v="0"/>
    <x v="180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x v="87"/>
    <b v="0"/>
    <s v="theater/plays"/>
    <n v="4.6403712296983759"/>
    <x v="3223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x v="202"/>
    <b v="0"/>
    <s v="theater/plays"/>
    <n v="28.846153846153847"/>
    <x v="3224"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x v="29"/>
    <b v="0"/>
    <s v="theater/plays"/>
    <n v="20"/>
    <x v="139"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x v="80"/>
    <b v="0"/>
    <s v="theater/plays"/>
    <n v="9.4117647058823533"/>
    <x v="2160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x v="73"/>
    <b v="0"/>
    <s v="theater/plays"/>
    <n v="5.6818181818181817"/>
    <x v="3148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x v="38"/>
    <b v="0"/>
    <s v="theater/plays"/>
    <n v="3.0712530712530715"/>
    <x v="3225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x v="84"/>
    <b v="0"/>
    <s v="theater/plays"/>
    <n v="80"/>
    <x v="50"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x v="81"/>
    <b v="0"/>
    <s v="theater/plays"/>
    <n v="18.518518518518519"/>
    <x v="3226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x v="29"/>
    <b v="0"/>
    <s v="theater/plays"/>
    <n v="120"/>
    <x v="797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x v="162"/>
    <b v="0"/>
    <s v="theater/plays"/>
    <n v="2.0477815699658701"/>
    <x v="3227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x v="78"/>
    <b v="0"/>
    <s v="theater/plays"/>
    <s v="0"/>
    <x v="174"/>
    <x v="1"/>
    <s v="plays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x v="84"/>
    <b v="0"/>
    <s v="theater/plays"/>
    <n v="3333.3333333333335"/>
    <x v="411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x v="63"/>
    <b v="0"/>
    <s v="theater/plays"/>
    <n v="8.6705202312138727"/>
    <x v="3228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x v="38"/>
    <b v="0"/>
    <s v="theater/plays"/>
    <n v="1.4851485148514851"/>
    <x v="3229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x v="80"/>
    <b v="0"/>
    <s v="theater/plays"/>
    <n v="6.5359477124183005"/>
    <x v="3230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x v="80"/>
    <b v="0"/>
    <s v="theater/plays"/>
    <n v="11.538461538461538"/>
    <x v="1368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x v="80"/>
    <b v="0"/>
    <s v="theater/plays"/>
    <n v="444.44444444444446"/>
    <x v="3231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x v="83"/>
    <b v="0"/>
    <s v="theater/plays"/>
    <n v="32.432432432432435"/>
    <x v="3232"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x v="17"/>
    <b v="0"/>
    <s v="theater/plays"/>
    <n v="2.6729034413631809"/>
    <x v="3233"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x v="29"/>
    <b v="0"/>
    <s v="theater/plays"/>
    <n v="15000"/>
    <x v="505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x v="63"/>
    <b v="0"/>
    <s v="theater/plays"/>
    <n v="10"/>
    <x v="522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x v="74"/>
    <b v="0"/>
    <s v="theater/plays"/>
    <n v="2.7502750275027501"/>
    <x v="3234"/>
    <x v="1"/>
    <s v="plays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x v="29"/>
    <b v="0"/>
    <s v="theater/plays"/>
    <n v="300"/>
    <x v="411"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x v="78"/>
    <b v="0"/>
    <s v="theater/plays"/>
    <s v="0"/>
    <x v="454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x v="29"/>
    <b v="0"/>
    <s v="theater/plays"/>
    <n v="350"/>
    <x v="426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x v="83"/>
    <b v="0"/>
    <s v="theater/plays"/>
    <n v="500"/>
    <x v="3235"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x v="83"/>
    <b v="0"/>
    <s v="theater/plays"/>
    <n v="55.555555555555557"/>
    <x v="3236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x v="83"/>
    <b v="0"/>
    <s v="theater/plays"/>
    <n v="18.518518518518519"/>
    <x v="3237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x v="78"/>
    <b v="0"/>
    <s v="theater/plays"/>
    <s v="0"/>
    <x v="136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x v="79"/>
    <b v="0"/>
    <s v="theater/plays"/>
    <n v="12.295081967213115"/>
    <x v="3238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x v="57"/>
    <b v="0"/>
    <s v="theater/plays"/>
    <n v="8.3092485549132942"/>
    <x v="3239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x v="244"/>
    <b v="0"/>
    <s v="theater/plays"/>
    <n v="6.5502183406113534"/>
    <x v="3240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x v="83"/>
    <b v="0"/>
    <s v="theater/plays"/>
    <n v="10"/>
    <x v="159"/>
    <x v="1"/>
    <s v="plays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x v="29"/>
    <b v="0"/>
    <s v="theater/plays"/>
    <n v="333.33333333333331"/>
    <x v="361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x v="84"/>
    <b v="0"/>
    <s v="theater/plays"/>
    <n v="100"/>
    <x v="426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x v="63"/>
    <b v="0"/>
    <s v="theater/plays"/>
    <n v="7.6804915514592933"/>
    <x v="1481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x v="25"/>
    <b v="0"/>
    <s v="theater/plays"/>
    <n v="44.150110375275936"/>
    <x v="3241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x v="78"/>
    <b v="0"/>
    <s v="theater/plays"/>
    <s v="0"/>
    <x v="193"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x v="78"/>
    <b v="0"/>
    <s v="theater/plays"/>
    <s v="0"/>
    <x v="218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x v="29"/>
    <b v="0"/>
    <s v="theater/plays"/>
    <n v="12000"/>
    <x v="537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x v="8"/>
    <b v="0"/>
    <s v="theater/plays"/>
    <n v="6.3520871143375679"/>
    <x v="3242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x v="8"/>
    <b v="0"/>
    <s v="theater/plays"/>
    <n v="9.0909090909090917"/>
    <x v="3243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x v="23"/>
    <b v="0"/>
    <s v="theater/plays"/>
    <n v="2.2813688212927756"/>
    <x v="3244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x v="78"/>
    <b v="0"/>
    <s v="theater/plays"/>
    <s v="0"/>
    <x v="129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x v="73"/>
    <b v="0"/>
    <s v="theater/plays"/>
    <n v="1.1609657947686116"/>
    <x v="3245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x v="81"/>
    <b v="0"/>
    <s v="theater/plays"/>
    <n v="8.1989924433249364"/>
    <x v="3246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x v="29"/>
    <b v="0"/>
    <s v="theater/plays"/>
    <n v="1000"/>
    <x v="3247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x v="84"/>
    <b v="0"/>
    <s v="theater/plays"/>
    <n v="454.54545454545456"/>
    <x v="165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x v="84"/>
    <b v="0"/>
    <s v="theater/plays"/>
    <n v="110"/>
    <x v="797"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x v="78"/>
    <b v="0"/>
    <s v="theater/plays"/>
    <s v="0"/>
    <x v="131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x v="62"/>
    <b v="0"/>
    <s v="theater/plays"/>
    <n v="2.8058361391694726"/>
    <x v="3248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x v="78"/>
    <b v="0"/>
    <s v="theater/plays"/>
    <s v="0"/>
    <x v="134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x v="29"/>
    <b v="0"/>
    <s v="theater/plays"/>
    <n v="400"/>
    <x v="159"/>
    <x v="1"/>
    <s v="plays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x v="81"/>
    <b v="0"/>
    <s v="theater/plays"/>
    <n v="30.76923076923077"/>
    <x v="2887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x v="84"/>
    <b v="0"/>
    <s v="theater/plays"/>
    <n v="29.702970297029704"/>
    <x v="2088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x v="78"/>
    <b v="0"/>
    <s v="theater/plays"/>
    <s v="0"/>
    <x v="466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x v="58"/>
    <b v="0"/>
    <s v="theater/plays"/>
    <n v="6.3411540900443883"/>
    <x v="3249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x v="29"/>
    <b v="0"/>
    <s v="theater/plays"/>
    <n v="160"/>
    <x v="439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x v="29"/>
    <b v="0"/>
    <s v="theater/plays"/>
    <n v="200000"/>
    <x v="3250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x v="29"/>
    <b v="0"/>
    <s v="theater/plays"/>
    <n v="1040"/>
    <x v="537"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x v="78"/>
    <b v="0"/>
    <s v="theater/plays"/>
    <s v="0"/>
    <x v="3251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x v="78"/>
    <b v="0"/>
    <s v="theater/plays"/>
    <s v="0"/>
    <x v="202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x v="22"/>
    <b v="0"/>
    <s v="theater/plays"/>
    <n v="4.117647058823529"/>
    <x v="1030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x v="78"/>
    <b v="0"/>
    <s v="theater/plays"/>
    <s v="0"/>
    <x v="143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x v="29"/>
    <b v="0"/>
    <s v="theater/plays"/>
    <n v="4000"/>
    <x v="3252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x v="38"/>
    <b v="0"/>
    <s v="theater/plays"/>
    <n v="3.1201248049921997"/>
    <x v="3253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x v="8"/>
    <b v="0"/>
    <s v="theater/plays"/>
    <n v="4.1095890410958908"/>
    <x v="3254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x v="80"/>
    <b v="0"/>
    <s v="theater/plays"/>
    <n v="66.666666666666671"/>
    <x v="2373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x v="84"/>
    <b v="0"/>
    <s v="theater/plays"/>
    <n v="238.0952380952381"/>
    <x v="2448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x v="83"/>
    <b v="0"/>
    <s v="theater/plays"/>
    <n v="31.111111111111111"/>
    <x v="1260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x v="78"/>
    <b v="0"/>
    <s v="theater/plays"/>
    <s v="0"/>
    <x v="193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x v="83"/>
    <b v="0"/>
    <s v="theater/plays"/>
    <n v="15.873015873015873"/>
    <x v="3255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x v="80"/>
    <b v="0"/>
    <s v="theater/plays"/>
    <n v="7.0175438596491224"/>
    <x v="491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x v="84"/>
    <b v="0"/>
    <s v="theater/plays"/>
    <n v="166.66666666666666"/>
    <x v="3256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x v="73"/>
    <b v="0"/>
    <s v="theater/plays"/>
    <n v="4.1463414634146343"/>
    <x v="3257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x v="202"/>
    <b v="0"/>
    <s v="theater/plays"/>
    <n v="9.4876660341555983"/>
    <x v="3258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x v="79"/>
    <b v="0"/>
    <s v="theater/plays"/>
    <n v="13.388625592417062"/>
    <x v="3259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x v="84"/>
    <b v="0"/>
    <s v="theater/plays"/>
    <n v="1363.6363636363637"/>
    <x v="3260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x v="79"/>
    <b v="0"/>
    <s v="theater/plays"/>
    <n v="102.94117647058823"/>
    <x v="3261"/>
    <x v="1"/>
    <s v="plays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x v="22"/>
    <b v="0"/>
    <s v="theater/plays"/>
    <n v="4.7393364928909953"/>
    <x v="3262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x v="77"/>
    <b v="0"/>
    <s v="theater/plays"/>
    <n v="1.2804097311139564"/>
    <x v="3263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x v="202"/>
    <b v="0"/>
    <s v="theater/plays"/>
    <n v="3.125"/>
    <x v="3264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x v="78"/>
    <b v="0"/>
    <s v="theater/plays"/>
    <s v="0"/>
    <x v="3265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x v="73"/>
    <b v="0"/>
    <s v="theater/plays"/>
    <n v="2.096774193548387"/>
    <x v="3266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x v="79"/>
    <b v="0"/>
    <s v="theater/plays"/>
    <n v="68.965517241379317"/>
    <x v="3267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x v="22"/>
    <b v="0"/>
    <s v="theater/plays"/>
    <n v="9.3457943925233646"/>
    <x v="3268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x v="79"/>
    <b v="0"/>
    <s v="theater/plays"/>
    <n v="54.545454545454547"/>
    <x v="3269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x v="63"/>
    <b v="0"/>
    <s v="theater/plays"/>
    <n v="5.5555555555555554"/>
    <x v="1046"/>
    <x v="1"/>
    <s v="plays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x v="63"/>
    <b v="0"/>
    <s v="theater/plays"/>
    <n v="24.489795918367346"/>
    <x v="3270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x v="81"/>
    <b v="0"/>
    <s v="theater/plays"/>
    <n v="5"/>
    <x v="3271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x v="67"/>
    <b v="0"/>
    <s v="theater/plays"/>
    <n v="2.8733556873871549"/>
    <x v="3272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x v="73"/>
    <b v="0"/>
    <s v="theater/plays"/>
    <n v="15.789473684210526"/>
    <x v="3273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x v="10"/>
    <b v="0"/>
    <s v="theater/plays"/>
    <n v="3.1201248049921997"/>
    <x v="946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x v="62"/>
    <b v="0"/>
    <s v="theater/plays"/>
    <n v="10.245901639344263"/>
    <x v="1830"/>
    <x v="1"/>
    <s v="plays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x v="62"/>
    <b v="0"/>
    <s v="theater/plays"/>
    <n v="2.6490066225165565"/>
    <x v="826"/>
    <x v="1"/>
    <s v="plays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x v="80"/>
    <b v="0"/>
    <s v="theater/plays"/>
    <n v="46.875"/>
    <x v="3274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x v="78"/>
    <b v="0"/>
    <s v="theater/plays"/>
    <s v="0"/>
    <x v="136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x v="83"/>
    <b v="0"/>
    <s v="theater/plays"/>
    <n v="23.913043478260871"/>
    <x v="473"/>
    <x v="1"/>
    <s v="plays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x v="29"/>
    <b v="0"/>
    <s v="theater/plays"/>
    <n v="5"/>
    <x v="3275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x v="82"/>
    <b v="0"/>
    <s v="theater/plays"/>
    <n v="18.484288354898336"/>
    <x v="2401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x v="29"/>
    <b v="0"/>
    <s v="theater/plays"/>
    <n v="16666.666666666668"/>
    <x v="3276"/>
    <x v="1"/>
    <s v="plays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x v="29"/>
    <b v="0"/>
    <s v="theater/plays"/>
    <n v="400"/>
    <x v="186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x v="80"/>
    <b v="0"/>
    <s v="theater/plays"/>
    <n v="2.8571428571428572"/>
    <x v="2427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x v="57"/>
    <b v="0"/>
    <s v="theater/plays"/>
    <n v="6.0362173038229372"/>
    <x v="3277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x v="78"/>
    <b v="0"/>
    <s v="theater/plays"/>
    <s v="0"/>
    <x v="136"/>
    <x v="1"/>
    <s v="plays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x v="8"/>
    <b v="0"/>
    <s v="theater/plays"/>
    <n v="1.7482517482517483"/>
    <x v="3278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x v="25"/>
    <b v="0"/>
    <s v="theater/plays"/>
    <n v="6.0553633217993079"/>
    <x v="3279"/>
    <x v="1"/>
    <s v="plays"/>
  </r>
  <r>
    <n v="4000"/>
    <s v="The Escorts"/>
    <s v="An Enticing Trip into the World of Assisted Dying"/>
    <n v="8000"/>
    <n v="10"/>
    <x v="2"/>
    <s v="US"/>
    <s v="USD"/>
    <n v="1462631358"/>
    <n v="1457450958"/>
    <b v="0"/>
    <x v="29"/>
    <b v="0"/>
    <s v="theater/plays"/>
    <n v="800"/>
    <x v="696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x v="25"/>
    <b v="0"/>
    <s v="theater/plays"/>
    <n v="2.6490066225165565"/>
    <x v="3280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x v="80"/>
    <b v="0"/>
    <s v="theater/plays"/>
    <n v="54.347826086956523"/>
    <x v="3281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x v="84"/>
    <b v="0"/>
    <s v="theater/plays"/>
    <n v="9.9502487562189046"/>
    <x v="3282"/>
    <x v="1"/>
    <s v="plays"/>
  </r>
  <r>
    <n v="4004"/>
    <s v="South Florida Tours"/>
    <s v="Help Launch The Queen Into South Florida!"/>
    <n v="500"/>
    <n v="1"/>
    <x v="2"/>
    <s v="US"/>
    <s v="USD"/>
    <n v="1412740457"/>
    <n v="1410148457"/>
    <b v="0"/>
    <x v="29"/>
    <b v="0"/>
    <s v="theater/plays"/>
    <n v="500"/>
    <x v="469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x v="84"/>
    <b v="0"/>
    <s v="theater/plays"/>
    <n v="75"/>
    <x v="3274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x v="29"/>
    <b v="0"/>
    <s v="theater/plays"/>
    <n v="15000"/>
    <x v="3283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x v="29"/>
    <b v="0"/>
    <s v="theater/plays"/>
    <n v="400"/>
    <x v="1857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x v="80"/>
    <b v="0"/>
    <s v="theater/plays"/>
    <n v="16.666666666666668"/>
    <x v="1488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x v="83"/>
    <b v="0"/>
    <s v="theater/plays"/>
    <n v="25.733333333333334"/>
    <x v="1046"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x v="44"/>
    <b v="0"/>
    <s v="theater/plays"/>
    <n v="4.1331802525832373"/>
    <x v="3284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x v="80"/>
    <b v="0"/>
    <s v="theater/plays"/>
    <n v="13.157894736842104"/>
    <x v="3285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x v="78"/>
    <b v="0"/>
    <s v="theater/plays"/>
    <s v="0"/>
    <x v="3286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x v="84"/>
    <b v="0"/>
    <s v="theater/plays"/>
    <n v="76.92307692307692"/>
    <x v="3287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x v="78"/>
    <b v="0"/>
    <s v="theater/plays"/>
    <s v="0"/>
    <x v="543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x v="29"/>
    <b v="0"/>
    <s v="theater/plays"/>
    <n v="7000"/>
    <x v="547"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x v="63"/>
    <b v="0"/>
    <s v="theater/plays"/>
    <n v="7.1428571428571432"/>
    <x v="797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x v="84"/>
    <b v="0"/>
    <s v="theater/plays"/>
    <n v="95.238095238095241"/>
    <x v="1485"/>
    <x v="1"/>
    <s v="plays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x v="80"/>
    <b v="0"/>
    <s v="theater/plays"/>
    <n v="11.538461538461538"/>
    <x v="627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x v="80"/>
    <b v="0"/>
    <s v="theater/plays"/>
    <n v="120.68965517241379"/>
    <x v="3288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x v="83"/>
    <b v="0"/>
    <s v="theater/plays"/>
    <n v="6"/>
    <x v="851"/>
    <x v="1"/>
    <s v="plays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x v="84"/>
    <b v="0"/>
    <s v="theater/plays"/>
    <n v="120"/>
    <x v="3289"/>
    <x v="1"/>
    <s v="plays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x v="438"/>
    <b v="0"/>
    <s v="theater/plays"/>
    <n v="1.4375848574395016"/>
    <x v="3290"/>
    <x v="1"/>
    <s v="plays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x v="78"/>
    <b v="0"/>
    <s v="theater/plays"/>
    <s v="0"/>
    <x v="147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x v="29"/>
    <b v="0"/>
    <s v="theater/plays"/>
    <n v="80"/>
    <x v="696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x v="80"/>
    <b v="0"/>
    <s v="theater/plays"/>
    <n v="20"/>
    <x v="3291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x v="78"/>
    <b v="0"/>
    <s v="theater/plays"/>
    <s v="0"/>
    <x v="124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x v="63"/>
    <b v="0"/>
    <s v="theater/plays"/>
    <n v="13.953488372093023"/>
    <x v="2589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x v="202"/>
    <b v="0"/>
    <s v="theater/plays"/>
    <n v="3.5650623885918002"/>
    <x v="3292"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x v="78"/>
    <b v="0"/>
    <s v="theater/plays"/>
    <s v="0"/>
    <x v="129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x v="79"/>
    <b v="0"/>
    <s v="theater/plays"/>
    <n v="6.25"/>
    <x v="219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x v="78"/>
    <b v="0"/>
    <s v="theater/plays"/>
    <s v="0"/>
    <x v="134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x v="63"/>
    <b v="0"/>
    <s v="theater/plays"/>
    <n v="14.64406779661017"/>
    <x v="3293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x v="225"/>
    <b v="0"/>
    <s v="theater/plays"/>
    <n v="3.891246973700706"/>
    <x v="3294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x v="84"/>
    <b v="0"/>
    <s v="theater/plays"/>
    <n v="67.5"/>
    <x v="3295"/>
    <x v="1"/>
    <s v="plays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x v="20"/>
    <b v="0"/>
    <s v="theater/plays"/>
    <n v="2.7137042062415198"/>
    <x v="3296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x v="57"/>
    <b v="0"/>
    <s v="theater/plays"/>
    <n v="2.1253985122210413"/>
    <x v="3297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x v="84"/>
    <b v="0"/>
    <s v="theater/plays"/>
    <n v="8.75"/>
    <x v="1363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x v="80"/>
    <b v="0"/>
    <s v="theater/plays"/>
    <n v="8.3056478405315612"/>
    <x v="3095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x v="81"/>
    <b v="0"/>
    <s v="theater/plays"/>
    <n v="1.6666666666666667"/>
    <x v="175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x v="84"/>
    <b v="0"/>
    <s v="theater/plays"/>
    <n v="3.2"/>
    <x v="1831"/>
    <x v="1"/>
    <s v="plays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x v="84"/>
    <b v="0"/>
    <s v="theater/plays"/>
    <n v="238.0952380952381"/>
    <x v="3298"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x v="83"/>
    <b v="0"/>
    <s v="theater/plays"/>
    <n v="476.1904761904762"/>
    <x v="1086"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x v="78"/>
    <b v="0"/>
    <s v="theater/plays"/>
    <s v="0"/>
    <x v="2577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x v="80"/>
    <b v="0"/>
    <s v="theater/plays"/>
    <n v="2.6666666666666665"/>
    <x v="3299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x v="29"/>
    <b v="0"/>
    <s v="theater/plays"/>
    <n v="5000"/>
    <x v="506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x v="8"/>
    <b v="0"/>
    <s v="theater/plays"/>
    <n v="12.173913043478262"/>
    <x v="3300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x v="80"/>
    <b v="0"/>
    <s v="theater/plays"/>
    <n v="45.454545454545453"/>
    <x v="3301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x v="110"/>
    <b v="0"/>
    <s v="theater/plays"/>
    <n v="5.6647784071976011"/>
    <x v="3302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x v="29"/>
    <b v="0"/>
    <s v="theater/plays"/>
    <n v="1250"/>
    <x v="3303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x v="29"/>
    <b v="0"/>
    <s v="theater/plays"/>
    <n v="1500"/>
    <x v="523"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x v="78"/>
    <b v="0"/>
    <s v="theater/plays"/>
    <s v="0"/>
    <x v="844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x v="62"/>
    <b v="0"/>
    <s v="theater/plays"/>
    <n v="2.6642984014209592"/>
    <x v="3304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x v="84"/>
    <b v="0"/>
    <s v="theater/plays"/>
    <n v="4.5454545454545459"/>
    <x v="3305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x v="78"/>
    <b v="0"/>
    <s v="theater/plays"/>
    <s v="0"/>
    <x v="3306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x v="64"/>
    <b v="0"/>
    <s v="theater/plays"/>
    <n v="5.6753688989784337"/>
    <x v="3307"/>
    <x v="1"/>
    <s v="plays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x v="82"/>
    <b v="0"/>
    <s v="theater/plays"/>
    <n v="1.8867924528301887"/>
    <x v="3308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x v="79"/>
    <b v="0"/>
    <s v="theater/plays"/>
    <n v="4.5161290322580649"/>
    <x v="1128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x v="80"/>
    <b v="0"/>
    <s v="theater/plays"/>
    <n v="39.473684210526315"/>
    <x v="3309"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x v="63"/>
    <b v="0"/>
    <s v="theater/plays"/>
    <n v="40"/>
    <x v="522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x v="81"/>
    <b v="0"/>
    <s v="theater/plays"/>
    <n v="35.087719298245617"/>
    <x v="3310"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x v="78"/>
    <b v="0"/>
    <s v="theater/plays"/>
    <s v="0"/>
    <x v="3311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x v="83"/>
    <b v="0"/>
    <s v="theater/plays"/>
    <n v="40.816326530612244"/>
    <x v="3312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x v="82"/>
    <b v="0"/>
    <s v="theater/plays"/>
    <n v="70.370370370370367"/>
    <x v="3313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x v="79"/>
    <b v="0"/>
    <s v="theater/plays"/>
    <n v="5.1948051948051948"/>
    <x v="3314"/>
    <x v="1"/>
    <s v="plays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x v="80"/>
    <b v="0"/>
    <s v="theater/plays"/>
    <n v="148.14814814814815"/>
    <x v="3226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x v="29"/>
    <b v="0"/>
    <s v="theater/plays"/>
    <n v="600"/>
    <x v="2105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x v="57"/>
    <b v="0"/>
    <s v="theater/plays"/>
    <n v="1.6420361247947455"/>
    <x v="3315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x v="29"/>
    <b v="0"/>
    <s v="theater/plays"/>
    <n v="99.999999999999986"/>
    <x v="3316"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x v="62"/>
    <b v="0"/>
    <s v="theater/plays"/>
    <n v="2.9069767441860463"/>
    <x v="3317"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x v="79"/>
    <b v="0"/>
    <s v="theater/plays"/>
    <n v="6.0606060606060606"/>
    <x v="3318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x v="78"/>
    <b v="0"/>
    <s v="theater/plays"/>
    <s v="0"/>
    <x v="129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x v="84"/>
    <b v="0"/>
    <s v="theater/plays"/>
    <n v="250"/>
    <x v="205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x v="84"/>
    <b v="0"/>
    <s v="theater/plays"/>
    <n v="94.594594594594597"/>
    <x v="3319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x v="64"/>
    <b v="0"/>
    <s v="theater/plays"/>
    <n v="3.7414965986394559"/>
    <x v="1485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x v="62"/>
    <b v="0"/>
    <s v="theater/plays"/>
    <n v="3.4722222222222223"/>
    <x v="3320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x v="78"/>
    <b v="0"/>
    <s v="theater/plays"/>
    <s v="0"/>
    <x v="2637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x v="79"/>
    <b v="0"/>
    <s v="theater/plays"/>
    <n v="11.235955056179776"/>
    <x v="3321"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x v="78"/>
    <b v="0"/>
    <s v="theater/plays"/>
    <s v="0"/>
    <x v="560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x v="29"/>
    <b v="0"/>
    <s v="theater/plays"/>
    <n v="600"/>
    <x v="219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x v="78"/>
    <b v="0"/>
    <s v="theater/plays"/>
    <s v="0"/>
    <x v="136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x v="8"/>
    <b v="0"/>
    <s v="theater/plays"/>
    <n v="6.3542857142857141"/>
    <x v="2353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x v="84"/>
    <b v="0"/>
    <s v="theater/plays"/>
    <n v="50"/>
    <x v="3322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x v="79"/>
    <b v="0"/>
    <s v="theater/plays"/>
    <n v="4.6113306982872198"/>
    <x v="3323"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x v="29"/>
    <b v="0"/>
    <s v="theater/plays"/>
    <n v="300"/>
    <x v="1373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x v="29"/>
    <b v="0"/>
    <s v="theater/plays"/>
    <n v="350"/>
    <x v="139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x v="81"/>
    <b v="0"/>
    <s v="theater/plays"/>
    <n v="21.276595744680851"/>
    <x v="3324"/>
    <x v="1"/>
    <s v="plays"/>
  </r>
  <r>
    <n v="4087"/>
    <s v="Stage Production &quot;The Nail Shop&quot;"/>
    <s v="Comedy Stage Play"/>
    <n v="9600"/>
    <n v="0"/>
    <x v="2"/>
    <s v="US"/>
    <s v="USD"/>
    <n v="1468777786"/>
    <n v="1466185786"/>
    <b v="0"/>
    <x v="78"/>
    <b v="0"/>
    <s v="theater/plays"/>
    <s v="0"/>
    <x v="3325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x v="83"/>
    <b v="0"/>
    <s v="theater/plays"/>
    <n v="9.2592592592592595"/>
    <x v="3256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x v="22"/>
    <b v="0"/>
    <s v="theater/plays"/>
    <n v="20.833333333333332"/>
    <x v="175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x v="83"/>
    <b v="0"/>
    <s v="theater/plays"/>
    <n v="31.25"/>
    <x v="3326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x v="22"/>
    <b v="0"/>
    <s v="theater/plays"/>
    <n v="7.8431372549019605"/>
    <x v="1656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x v="29"/>
    <b v="0"/>
    <s v="theater/plays"/>
    <n v="5500"/>
    <x v="443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x v="80"/>
    <b v="0"/>
    <s v="theater/plays"/>
    <n v="41.666666666666664"/>
    <x v="3327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x v="22"/>
    <b v="0"/>
    <s v="theater/plays"/>
    <n v="2.7397260273972601"/>
    <x v="3328"/>
    <x v="1"/>
    <s v="plays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x v="29"/>
    <b v="0"/>
    <s v="theater/plays"/>
    <n v="37.5"/>
    <x v="758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x v="81"/>
    <b v="0"/>
    <s v="theater/plays"/>
    <n v="8.75"/>
    <x v="1363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x v="78"/>
    <b v="0"/>
    <s v="theater/plays"/>
    <s v="0"/>
    <x v="193"/>
    <x v="1"/>
    <s v="plays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x v="78"/>
    <b v="0"/>
    <s v="theater/plays"/>
    <s v="0"/>
    <x v="569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x v="29"/>
    <b v="0"/>
    <s v="theater/plays"/>
    <n v="90"/>
    <x v="707"/>
    <x v="1"/>
    <s v="plays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x v="78"/>
    <b v="0"/>
    <s v="theater/plays"/>
    <s v="0"/>
    <x v="3329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x v="78"/>
    <b v="0"/>
    <s v="theater/plays"/>
    <s v="0"/>
    <x v="130"/>
    <x v="1"/>
    <s v="plays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x v="79"/>
    <b v="0"/>
    <s v="theater/plays"/>
    <n v="3.6496350364963503"/>
    <x v="3330"/>
    <x v="1"/>
    <s v="plays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x v="79"/>
    <b v="0"/>
    <s v="theater/plays"/>
    <n v="10"/>
    <x v="44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x v="25"/>
    <b v="0"/>
    <s v="theater/plays"/>
    <n v="4.6801872074882995"/>
    <x v="3331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x v="79"/>
    <b v="0"/>
    <s v="theater/plays"/>
    <n v="14.347826086956522"/>
    <x v="3332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x v="51"/>
    <b v="0"/>
    <s v="theater/plays"/>
    <n v="1.4164305949008498"/>
    <x v="3333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x v="80"/>
    <b v="0"/>
    <s v="theater/plays"/>
    <n v="48.780487804878049"/>
    <x v="3334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x v="29"/>
    <b v="0"/>
    <s v="theater/plays"/>
    <n v="50.847457627118644"/>
    <x v="3335"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x v="78"/>
    <b v="0"/>
    <s v="theater/plays"/>
    <s v="0"/>
    <x v="844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x v="79"/>
    <b v="0"/>
    <s v="theater/plays"/>
    <n v="3.4883720930232558"/>
    <x v="2112"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x v="79"/>
    <b v="0"/>
    <s v="theater/plays"/>
    <n v="31.914893617021278"/>
    <x v="3336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x v="29"/>
    <b v="0"/>
    <s v="theater/plays"/>
    <n v="2500"/>
    <x v="224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x v="83"/>
    <b v="0"/>
    <s v="theater/plays"/>
    <n v="500"/>
    <x v="512"/>
    <x v="1"/>
    <s v="plays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0.73067996217656661"/>
    <n v="10066.5"/>
    <s v="film &amp; video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0.70122159284788099"/>
    <n v="1.7238823529411764"/>
    <s v="film &amp; video"/>
    <x v="0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0.95238095238095233"/>
    <n v="5.1094890510948905E-2"/>
    <s v="film &amp; video"/>
    <x v="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0.9624639076034649"/>
    <n v="20.78"/>
    <s v="film &amp; video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0.81306401696495034"/>
    <n v="5.4116280000000003"/>
    <s v="film &amp; video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0.91093394077448742"/>
    <n v="9.9772727272727277E-2"/>
    <s v="film &amp; video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0.93907735649724144"/>
    <n v="2.1302825706426605"/>
    <s v="film &amp; video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0.98792535675082327"/>
    <n v="1.1387499999999999"/>
    <s v="film &amp; video"/>
    <x v="0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0.99956590280792346"/>
    <n v="0.38905777777777778"/>
    <s v="film &amp; video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0.7936633914824045"/>
    <n v="0.17999714285714286"/>
    <s v="film &amp; video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0.99502487562189057"/>
    <n v="6.03"/>
    <s v="film &amp; video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0.82987551867219922"/>
    <n v="2.0083333333333333"/>
    <s v="film &amp; video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0.60498507703476645"/>
    <n v="9.9176000000000002"/>
    <s v="film &amp; video"/>
    <x v="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0.62511162707626367"/>
    <n v="0.18663333333333335"/>
    <s v="film &amp; video"/>
    <x v="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0.99075297225891679"/>
    <n v="1.7302857142857142"/>
    <s v="film &amp; video"/>
    <x v="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0.93808630393996251"/>
    <n v="0.35533333333333333"/>
    <s v="film &amp; video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0.99758915953113314"/>
    <n v="6.0145"/>
    <s v="film &amp; video"/>
    <x v="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0.99337748344370858"/>
    <n v="0.12583333333333332"/>
    <s v="film &amp; video"/>
    <x v="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0.94054707861374642"/>
    <n v="21.264220000000002"/>
    <s v="film &amp; video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0.68825910931174084"/>
    <n v="4.1166666666666664E-2"/>
    <s v="film &amp; video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0.99800399201596801"/>
    <n v="2.3576470588235292"/>
    <s v="film &amp; video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0.9162951956414066"/>
    <n v="10.095000000000001"/>
    <s v="film &amp; video"/>
    <x v="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0.85365853658536583"/>
    <n v="2.2162162162162161E-2"/>
    <s v="film &amp; video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0.84388185654008441"/>
    <n v="6.7714285714285714"/>
    <s v="film &amp; video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0.91905272447928432"/>
    <n v="19.041345"/>
    <s v="film &amp; video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0.75"/>
    <n v="2.2857142857142857E-2"/>
    <s v="film &amp; video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0.64432989690721654"/>
    <n v="3.2333333333333334"/>
    <s v="film &amp; video"/>
    <x v="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0.89505482210785414"/>
    <n v="17.876000000000001"/>
    <s v="film &amp; video"/>
    <x v="0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0.99651220727453915"/>
    <n v="0.60209999999999997"/>
    <s v="film &amp; video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0.81081081081081086"/>
    <n v="0.30833333333333335"/>
    <s v="film &amp; video"/>
    <x v="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0.98716926744636591"/>
    <n v="1.3506633333333333"/>
    <s v="film &amp; video"/>
    <x v="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3.2499999999999999E-3"/>
    <s v="film &amp; video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0.99754558204768584"/>
    <n v="2193.8461538461538"/>
    <s v="film &amp; video"/>
    <x v="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0.97947761194029848"/>
    <n v="0.1884007029876977"/>
    <s v="film &amp; video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0.76650943396226412"/>
    <n v="0.64609523809523806"/>
    <s v="film &amp; video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0.60060060060060061"/>
    <n v="0.64038461538461533"/>
    <s v="film &amp; video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0.70348223707351387"/>
    <n v="8.5289999999999999"/>
    <s v="film &amp; video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0.54513467304309038"/>
    <n v="6.7261666666666668"/>
    <s v="film &amp; video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0.90876045074518352"/>
    <n v="0.12504545454545454"/>
    <s v="film &amp; video"/>
    <x v="0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0.76347533974652615"/>
    <n v="13.098000000000001"/>
    <s v="film &amp; video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0.98667982239763197"/>
    <n v="8.1079999999999999E-2"/>
    <s v="film &amp; video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"/>
    <s v="film &amp; video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0.70493454179254789"/>
    <n v="9.93"/>
    <s v="film &amp; video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0.32398107950495691"/>
    <n v="2.2047142857142856"/>
    <s v="film &amp; video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0.2"/>
    <s v="film &amp; video"/>
    <x v="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0.83333333333333337"/>
    <n v="3"/>
    <s v="film &amp; video"/>
    <x v="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0.96"/>
    <n v="1.75"/>
    <s v="film &amp; video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0.92927302970885872"/>
    <n v="0.64054166666666668"/>
    <s v="film &amp; video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0.92635479388605835"/>
    <n v="0.43180000000000002"/>
    <s v="film &amp; video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6"/>
    <s v="film &amp; video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0.05"/>
    <s v="film &amp; video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0.78113904274960944"/>
    <n v="23.47"/>
    <s v="film &amp; video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0.86051114361930992"/>
    <n v="1.0564545454545455"/>
    <s v="film &amp; video"/>
    <x v="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0.91213134691395559"/>
    <n v="0.32890000000000003"/>
    <s v="film &amp; video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0.99009900990099009"/>
    <n v="3.3666666666666667"/>
    <s v="film &amp; video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0.77547339945897209"/>
    <n v="1.109"/>
    <s v="film &amp; video"/>
    <x v="0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0.93229227362778233"/>
    <n v="0.99779069767441864"/>
    <s v="film &amp; video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0.98135426889106969"/>
    <n v="1.910625"/>
    <s v="film &amp; video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0.97172286463900492"/>
    <n v="0.68606666666666671"/>
    <s v="film &amp; video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0.99874457806537187"/>
    <n v="2.0025140000000001"/>
    <s v="film &amp; video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0.96808961498000357"/>
    <n v="0.2324165"/>
    <s v="film &amp; video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0.67430883344571813"/>
    <n v="1.6477777777777778"/>
    <s v="film &amp; video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0.64627315812149932"/>
    <n v="0.9284"/>
    <s v="film &amp; video"/>
    <x v="1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0.88091368367270539"/>
    <n v="0.75678999999999996"/>
    <s v="film &amp; video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0.57692307692307687"/>
    <n v="1.04"/>
    <s v="film &amp; video"/>
    <x v="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0.92998538594393521"/>
    <n v="6.2725"/>
    <s v="film &amp; video"/>
    <x v="1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0.84317032040472173"/>
    <n v="0.33885714285714286"/>
    <s v="film &amp; video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0.86021505376344087"/>
    <n v="1.1625000000000001"/>
    <s v="film &amp; video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0.78636959370904325"/>
    <n v="0.38150000000000001"/>
    <s v="film &amp; video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0.90136945060630624"/>
    <n v="18.490383333333334"/>
    <s v="film &amp; video"/>
    <x v="1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0.78616352201257866"/>
    <n v="6.3600000000000004E-2"/>
    <s v="film &amp; video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0.80681308830121024"/>
    <n v="4.4619999999999997"/>
    <s v="film &amp; video"/>
    <x v="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0.92243186582809222"/>
    <n v="1.325"/>
    <s v="film &amp; video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0.40909090909090912"/>
    <s v="film &amp; video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0.88548861261644185"/>
    <n v="0.62739999999999996"/>
    <s v="film &amp; video"/>
    <x v="1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0.86633663366336633"/>
    <n v="8.08"/>
    <s v="film &amp; video"/>
    <x v="1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0.65217391304347827"/>
    <n v="0.13142857142857142"/>
    <s v="film &amp; video"/>
    <x v="1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0.25477707006369427"/>
    <n v="5.2333333333333334"/>
    <s v="film &amp; video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3.7009622501850484E-2"/>
    <n v="3.3774999999999999"/>
    <s v="film &amp; video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0.78740157480314965"/>
    <n v="33.020000000000003"/>
    <s v="film &amp; video"/>
    <x v="1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0.93240093240093236"/>
    <n v="9.9"/>
    <s v="film &amp; video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0.50505050505050508"/>
    <n v="0.12375"/>
    <s v="film &amp; video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0.99987501562304715"/>
    <n v="5.3339999999999996"/>
    <s v="film &amp; video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0.97560975609756095"/>
    <n v="5.1249999999999997E-2"/>
    <s v="film &amp; video"/>
    <x v="1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2.5"/>
    <s v="film &amp; video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0.79681274900398402"/>
    <n v="3.012"/>
    <s v="film &amp; video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0.93926111458985595"/>
    <n v="5.3233333333333333"/>
    <s v="film &amp; video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0.95602294455066916"/>
    <n v="0.43583333333333335"/>
    <s v="film &amp; video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0.97222222222222221"/>
    <n v="1.44"/>
    <s v="film &amp; video"/>
    <x v="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0.86906141367323286"/>
    <n v="1.9725714285714286"/>
    <s v="film &amp; video"/>
    <x v="1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0.99601593625498008"/>
    <n v="8.3666666666666667E-2"/>
    <s v="film &amp; video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0.83333333333333337"/>
    <n v="7.2"/>
    <s v="film &amp; video"/>
    <x v="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0.95057034220532322"/>
    <n v="1.7533333333333334"/>
    <s v="film &amp; video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0.9041591320072333"/>
    <n v="0.22120000000000001"/>
    <s v="film &amp; video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0.96153846153846156"/>
    <n v="0.26"/>
    <s v="film &amp; video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0.76086956521739135"/>
    <n v="1.84"/>
    <s v="film &amp; video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0.87209302325581395"/>
    <n v="4.9142857142857146"/>
    <s v="film &amp; video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0.94117647058823528"/>
    <n v="0.28333333333333333"/>
    <s v="film &amp; video"/>
    <x v="1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0.94117647058823528"/>
    <n v="8.5"/>
    <s v="film &amp; video"/>
    <x v="1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0.94322419181407169"/>
    <n v="0.49696562499999997"/>
    <s v="film &amp; video"/>
    <x v="1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3.3333333333333335"/>
    <s v="film &amp; video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0.7"/>
    <s v="film &amp; video"/>
    <x v="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0.78277886497064575"/>
    <n v="2.19"/>
    <s v="film &amp; video"/>
    <x v="1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0.95098756400877837"/>
    <n v="0.22783333333333333"/>
    <s v="film &amp; video"/>
    <x v="1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0.83333333333333337"/>
    <n v="0.46153846153846156"/>
    <s v="film &amp; video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0.93101988997037666"/>
    <n v="4.726"/>
    <s v="film &amp; video"/>
    <x v="1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0.99502487562189057"/>
    <n v="2.2840909090909092"/>
    <s v="film &amp; video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0.97592713077423554"/>
    <n v="1.5369999999999999"/>
    <s v="film &amp; video"/>
    <x v="1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0.40540540540540543"/>
    <n v="0.49333333333333335"/>
    <s v="film &amp; video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0.45558086560364464"/>
    <n v="1.4633333333333334"/>
    <s v="film &amp; video"/>
    <x v="1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0.76470588235294112"/>
    <n v="1.7"/>
    <s v="film &amp; video"/>
    <x v="1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0.64695009242144175"/>
    <n v="4.1615384615384619"/>
    <s v="film &amp; video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0.96153846153846156"/>
    <n v="1.4857142857142858"/>
    <s v="film &amp; video"/>
    <x v="1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0.70921985815602839"/>
    <n v="1.41"/>
    <s v="film &amp; video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0.967741935483871"/>
    <n v="0.62"/>
    <s v="film &amp; video"/>
    <x v="1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0.71202531645569622"/>
    <n v="0.21066666666666667"/>
    <s v="film &amp; video"/>
    <x v="1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0.87983911513323276"/>
    <n v="8.84"/>
    <s v="film &amp; video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0.9950864840719823"/>
    <n v="1.2920628571428572"/>
    <s v="film &amp; video"/>
    <x v="1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0.88470834704631274"/>
    <n v="1.2559066666666667"/>
    <s v="film &amp; video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0.95641682116476856"/>
    <n v="0.67962"/>
    <s v="film &amp; video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7000"/>
    <n v="3.0769230769230769E-3"/>
    <s v="film &amp; video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000"/>
    <n v="1.4285714285714285E-5"/>
    <s v="film &amp; video"/>
    <x v="2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s v="0"/>
    <n v="50000000"/>
    <s v="film &amp; video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364.23841059602648"/>
    <n v="1.5099999999999999E-6"/>
    <s v="film &amp; video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s v="0"/>
    <n v="2000"/>
    <s v="film &amp; video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7.1428571428571432"/>
    <n v="1.7500000000000002E-2"/>
    <s v="film &amp; video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18.024513338139869"/>
    <n v="2.774"/>
    <s v="film &amp; video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42.10526315789474"/>
    <n v="7.6E-3"/>
    <s v="film &amp; video"/>
    <x v="2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53.561863952865558"/>
    <n v="0.233375"/>
    <s v="film &amp; video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s v="0"/>
    <n v="10000"/>
    <s v="film &amp; video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s v="0"/>
    <n v="300"/>
    <s v="film &amp; video"/>
    <x v="2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s v="0"/>
    <n v="600"/>
    <s v="film &amp; video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.450685826257349"/>
    <n v="6.3791666666666664"/>
    <s v="film &amp; video"/>
    <x v="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s v="0"/>
    <n v="35882"/>
    <s v="film &amp; video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s v="0"/>
    <n v="2500"/>
    <s v="film &amp; video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7.4441687344913152"/>
    <n v="8.0600000000000005E-2"/>
    <s v="film &amp; video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s v="0"/>
    <n v="1500"/>
    <s v="film &amp; video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s v="0"/>
    <n v="27500"/>
    <s v="film &amp; video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1.833616298811545"/>
    <n v="8.5672727272727275E-2"/>
    <s v="film &amp; video"/>
    <x v="2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3.3333333333333335E-3"/>
    <s v="film &amp; video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s v="0"/>
    <n v="100000"/>
    <s v="film &amp; video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9.2807424593967518"/>
    <n v="6.4650000000000003E-3"/>
    <s v="film &amp; video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00"/>
    <n v="8.3333333333333339E-4"/>
    <s v="film &amp; video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s v="0"/>
    <n v="2750"/>
    <s v="film &amp; video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3.6231884057971016"/>
    <n v="0.37636363636363634"/>
    <s v="film &amp; video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13.31360946745562"/>
    <n v="4.5066666666666665E-2"/>
    <s v="film &amp; video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73.91304347826087"/>
    <n v="2.5555555555555557E-2"/>
    <s v="film &amp; video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s v="0"/>
    <n v="3500"/>
    <s v="film &amp; video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1250"/>
    <n v="5.7142857142857143E-3"/>
    <s v="film &amp; video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08.69565217391305"/>
    <n v="1.8400000000000001E-3"/>
    <s v="film &amp; video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4.31721572794899"/>
    <n v="3.0112000000000001"/>
    <s v="film &amp; video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1785.7142857142858"/>
    <n v="1.0769230769230769E-3"/>
    <s v="film &amp; video"/>
    <x v="2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12666.666666666666"/>
    <n v="1.2E-4"/>
    <s v="film &amp; video"/>
    <x v="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39.27576601671308"/>
    <n v="9.4473684210526318E-4"/>
    <s v="film &amp; video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7.5"/>
    <n v="8.0000000000000004E-4"/>
    <s v="film &amp; video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16666.666666666668"/>
    <n v="675040.5"/>
    <s v="film &amp; video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19.607843137254903"/>
    <n v="1.3222222222222222E-3"/>
    <s v="film &amp; video"/>
    <x v="2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374.375"/>
    <n v="2.2857142857142857E-4"/>
    <s v="film &amp; video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s v="0"/>
    <n v="2500"/>
    <s v="film &amp; video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50000"/>
    <n v="250005"/>
    <s v="film &amp; video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s v="0"/>
    <n v="2500"/>
    <s v="film &amp; video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0000"/>
    <n v="1E-3"/>
    <s v="film &amp; video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6.4367816091954024"/>
    <n v="8.6999999999999994E-3"/>
    <s v="film &amp; video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s v="0"/>
    <n v="1000000"/>
    <s v="film &amp; video"/>
    <x v="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87.5"/>
    <n v="3.2000000000000003E-4"/>
    <s v="film &amp; video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s v="0"/>
    <n v="8500"/>
    <s v="film &amp; video"/>
    <x v="3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1.6666666666666667"/>
    <n v="0.17647058823529413"/>
    <s v="film &amp; video"/>
    <x v="3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0000"/>
    <n v="2.2000000000000001E-3"/>
    <s v="film &amp; video"/>
    <x v="3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24.615384615384617"/>
    <n v="2.9545454545454545E-3"/>
    <s v="film &amp; video"/>
    <x v="3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4.4642857142857144"/>
    <n v="7.0000000000000007E-2"/>
    <s v="film &amp; video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0.76923076923077"/>
    <n v="0.13"/>
    <s v="film &amp; video"/>
    <x v="3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50000"/>
    <n v="25000.5"/>
    <s v="film &amp; video"/>
    <x v="3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s v="0"/>
    <n v="47500"/>
    <s v="film &amp; video"/>
    <x v="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s v="0"/>
    <n v="555"/>
    <s v="film &amp; video"/>
    <x v="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s v="0"/>
    <n v="3000"/>
    <s v="film &amp; video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15.420200462606013"/>
    <n v="0.21616666666666667"/>
    <s v="film &amp; video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s v="0"/>
    <n v="750"/>
    <s v="film &amp; video"/>
    <x v="3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2.5"/>
    <n v="0.12"/>
    <s v="film &amp; video"/>
    <x v="3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s v="0"/>
    <n v="250000"/>
    <s v="film &amp; video"/>
    <x v="3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5"/>
    <n v="4.0000000000000002E-4"/>
    <s v="film &amp; video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2.9925187032418954"/>
    <n v="0.40100000000000002"/>
    <s v="film &amp; video"/>
    <x v="3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4.7409972299168972"/>
    <n v="0.60166666666666668"/>
    <s v="film &amp; video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s v="0"/>
    <n v="500"/>
    <s v="film &amp; video"/>
    <x v="3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2.788933511825078"/>
    <n v="4.4820000000000002"/>
    <s v="film &amp; video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29.411764705882351"/>
    <n v="4.0800000000000003E-3"/>
    <s v="film &amp; video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18.181818181818183"/>
    <n v="1.4666666666666666"/>
    <s v="film &amp; video"/>
    <x v="3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s v="0"/>
    <n v="2500"/>
    <s v="film &amp; video"/>
    <x v="3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6.25"/>
    <n v="0.16"/>
    <s v="film &amp; video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s v="0"/>
    <n v="750"/>
    <s v="film &amp; video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1449.2753623188405"/>
    <n v="0.23"/>
    <s v="film &amp; video"/>
    <x v="3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240"/>
    <n v="1E-4"/>
    <s v="film &amp; video"/>
    <x v="3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20"/>
    <n v="2.0833333333333332E-2"/>
    <s v="film &amp; video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58823.529411764706"/>
    <n v="500008.5"/>
    <s v="film &amp; video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s v="0"/>
    <n v="500"/>
    <s v="film &amp; video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833.33333333333337"/>
    <n v="3.0000000000000001E-3"/>
    <s v="film &amp; video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s v="0"/>
    <n v="1000000"/>
    <s v="film &amp; video"/>
    <x v="3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2.3890784982935154"/>
    <n v="7.3249999999999997E-4"/>
    <s v="film &amp; video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9.5419847328244281"/>
    <n v="7.4857142857142858E-2"/>
    <s v="film &amp; video"/>
    <x v="3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89.605734767025083"/>
    <n v="0.1116"/>
    <s v="film &amp; video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s v="0"/>
    <n v="5000"/>
    <s v="film &amp; video"/>
    <x v="3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3.8178867996563901"/>
    <n v="0.15715499999999999"/>
    <s v="film &amp; video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1.7105263157894737"/>
    <n v="6.3333333333333339E-2"/>
    <s v="film &amp; video"/>
    <x v="3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s v="0"/>
    <n v="3000"/>
    <s v="film &amp; video"/>
    <x v="3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.3512064343163539"/>
    <n v="0.12433333333333334"/>
    <s v="film &amp; video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1.9715440475799297"/>
    <n v="60.866"/>
    <s v="film &amp; video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6.1538461538461542"/>
    <n v="4.3333333333333331E-3"/>
    <s v="film &amp; video"/>
    <x v="3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s v="0"/>
    <n v="6350"/>
    <s v="film &amp; video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6.572769953051643"/>
    <n v="0.16771653543307086"/>
    <s v="film &amp; video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s v="0"/>
    <n v="25000"/>
    <s v="film &amp; video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s v="0"/>
    <n v="12500"/>
    <s v="film &amp; video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3.9603960396039604"/>
    <n v="0.1212"/>
    <s v="film &amp; video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2.2421524663677128"/>
    <n v="0.18583333333333332"/>
    <s v="film &amp; video"/>
    <x v="3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6300"/>
    <n v="2.0000000000000001E-4"/>
    <s v="film &amp; video"/>
    <x v="3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2500"/>
    <n v="3.1746031746031746E-3"/>
    <s v="film &amp; video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12500"/>
    <n v="2.0000000000000002E-5"/>
    <s v="film &amp; video"/>
    <x v="3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440"/>
    <n v="8.0000000000000004E-4"/>
    <s v="film &amp; video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1.7953824200462347"/>
    <n v="6.3293681818181824"/>
    <s v="film &amp; video"/>
    <x v="3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8.3731055848614258"/>
    <n v="0.23885999999999999"/>
    <s v="film &amp; video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50"/>
    <n v="1E-3"/>
    <s v="film &amp; video"/>
    <x v="3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5.6721497447532618"/>
    <n v="1.7629999999999999"/>
    <s v="film &amp; video"/>
    <x v="3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38.88888888888889"/>
    <n v="7.1999999999999998E-3"/>
    <s v="film &amp; video"/>
    <x v="3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s v="0"/>
    <n v="25000"/>
    <s v="film &amp; video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7.6923076923076925"/>
    <n v="2.5999999999999999E-3"/>
    <s v="film &amp; video"/>
    <x v="3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s v="0"/>
    <n v="750000"/>
    <s v="film &amp; video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s v="0"/>
    <n v="3000000"/>
    <s v="film &amp; video"/>
    <x v="3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s v="0"/>
    <n v="100"/>
    <s v="film &amp; video"/>
    <x v="3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16"/>
    <n v="1.25"/>
    <s v="film &amp; video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s v="0"/>
    <n v="14000"/>
    <s v="film &amp; video"/>
    <x v="3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s v="0"/>
    <n v="4000"/>
    <s v="film &amp; video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s v="0"/>
    <n v="1500"/>
    <s v="film &amp; video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250"/>
    <n v="0.02"/>
    <s v="film &amp; video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s v="0"/>
    <n v="750000"/>
    <s v="film &amp; video"/>
    <x v="3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6.363636363636367"/>
    <n v="7.3333333333333331E-5"/>
    <s v="film &amp; video"/>
    <x v="3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s v="0"/>
    <n v="175000"/>
    <s v="film &amp; video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2.4937655860349128"/>
    <n v="1.1457142857142857E-3"/>
    <s v="film &amp; video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s v="0"/>
    <n v="5000"/>
    <s v="film &amp; video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s v="0"/>
    <n v="75000"/>
    <s v="film &amp; video"/>
    <x v="3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00"/>
    <n v="3.3333333333333332E-4"/>
    <s v="film &amp; video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s v="0"/>
    <n v="13000"/>
    <s v="film &amp; video"/>
    <x v="3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4"/>
    <n v="9.6153846153846159E-3"/>
    <s v="film &amp; video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0.9290733051225385"/>
    <n v="16.145120000000002"/>
    <s v="film &amp; video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0.8878048780487805"/>
    <n v="2.7333333333333334"/>
    <s v="film &amp; video"/>
    <x v="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0.88135593220338981"/>
    <n v="0.40521978021978022"/>
    <s v="film &amp; video"/>
    <x v="4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0.97473487211478482"/>
    <n v="1.972923076923077"/>
    <s v="film &amp; video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0.87906567876428476"/>
    <n v="0.15926000000000001"/>
    <s v="film &amp; video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0.96413420748168144"/>
    <n v="1.4817142857142858"/>
    <s v="film &amp; video"/>
    <x v="4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0.32737510639690959"/>
    <n v="3.0546000000000002"/>
    <s v="film &amp; video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0.74571215510812827"/>
    <n v="1.341"/>
    <s v="film &amp; video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0.98684592432633256"/>
    <n v="17.226600000000001"/>
    <s v="film &amp; video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0.88558271342543393"/>
    <n v="0.1328470588235294"/>
    <s v="film &amp; video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0.94711917916337807"/>
    <n v="3.1675"/>
    <s v="film &amp; video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0.79635949943117179"/>
    <n v="0.14649999999999999"/>
    <s v="film &amp; video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0.54182921543129603"/>
    <n v="2.6365714285714286"/>
    <s v="film &amp; video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0.99272005294506949"/>
    <n v="0.30220000000000002"/>
    <s v="film &amp; video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0.85508637441239532"/>
    <n v="18.711559999999999"/>
    <s v="film &amp; video"/>
    <x v="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0.93691515998997499"/>
    <n v="0.35577749999999997"/>
    <s v="film &amp; video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0.71890726096333568"/>
    <n v="2.2603749999999998"/>
    <s v="film &amp; video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0.93697454133088409"/>
    <n v="2.8734053846153844"/>
    <s v="film &amp; video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0.52317672909908963"/>
    <n v="1.6383428571428571"/>
    <s v="film &amp; video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0.75793236858311719"/>
    <n v="3.2984473333333333"/>
    <s v="film &amp; video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0.93984962406015038"/>
    <n v="0.14186666666666667"/>
    <s v="film &amp; video"/>
    <x v="4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0.93109869646182497"/>
    <n v="2.1480000000000001"/>
    <s v="film &amp; video"/>
    <x v="4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0.41666666666666669"/>
    <n v="0.3"/>
    <s v="film &amp; video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0.84687572302014846"/>
    <n v="11.808108000000001"/>
    <s v="film &amp; video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0.84602368866328259"/>
    <n v="0.2364"/>
    <s v="film &amp; video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0.90009000900090008"/>
    <n v="1.111"/>
    <s v="film &amp; video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0.6872852233676976"/>
    <n v="0.29099999999999998"/>
    <s v="film &amp; video"/>
    <x v="4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0.75971197275217806"/>
    <n v="12.965440000000001"/>
    <s v="film &amp; video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0.89766606822262118"/>
    <n v="0.56548223350253812"/>
    <s v="film &amp; video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0.67919200873549601"/>
    <n v="29.446753999999999"/>
    <s v="film &amp; video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0.65527065527065531"/>
    <n v="3.5099999999999999E-2"/>
    <s v="film &amp; video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0.95529231944975157"/>
    <n v="13.65391304347826"/>
    <s v="film &amp; video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0.56359090063704553"/>
    <n v="0.17743366666666668"/>
    <s v="film &amp; video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0.92785207811029935"/>
    <n v="1.7962633333333333"/>
    <s v="film &amp; video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0.64102564102564108"/>
    <n v="1.248"/>
    <s v="film &amp; video"/>
    <x v="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0.9225517782185525"/>
    <n v="5.4197499999999996"/>
    <s v="film &amp; video"/>
    <x v="4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0.6775067750677507"/>
    <n v="0.29520000000000002"/>
    <s v="film &amp; video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0.90594859787032389"/>
    <n v="17.937000000000001"/>
    <s v="film &amp; video"/>
    <x v="4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0.66512292457013356"/>
    <n v="0.62452307692307696"/>
    <s v="film &amp; video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0.63565398138132101"/>
    <n v="0.99052259259259257"/>
    <s v="film &amp; video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0.64043447074495341"/>
    <n v="6.8887058823529408"/>
    <s v="film &amp; video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0.82927241146386188"/>
    <n v="8.8430933333333336E-2"/>
    <s v="film &amp; video"/>
    <x v="4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0.98825079609091904"/>
    <n v="8.2790909090909093"/>
    <s v="film &amp; video"/>
    <x v="4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0.87510118357435085"/>
    <n v="0.45709"/>
    <s v="film &amp; video"/>
    <x v="4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0.95578399855103147"/>
    <n v="2.3250255555555555"/>
    <s v="film &amp; video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0.43701504986185646"/>
    <n v="0.80088775000000001"/>
    <s v="film &amp; video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0.91614242960972336"/>
    <n v="1.1695"/>
    <s v="film &amp; video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0.56721497447532609"/>
    <n v="1.7629999999999999"/>
    <s v="film &amp; video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0.96889254225970156"/>
    <n v="3.4403539999999997"/>
    <s v="film &amp; video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0.95401640908223617"/>
    <n v="0.31446000000000002"/>
    <s v="film &amp; video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0.9373437760373271"/>
    <n v="0.32005333333333336"/>
    <s v="film &amp; video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0.83319446758873517"/>
    <n v="1.3335555555555556"/>
    <s v="film &amp; video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0.98515438025908253"/>
    <n v="15.226039999999999"/>
    <s v="film &amp; video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0.98634294385432475"/>
    <n v="0.35146666666666665"/>
    <s v="film &amp; video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0.19230769230769232"/>
    <s v="film &amp; video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0.75126332440632171"/>
    <n v="13.310912"/>
    <s v="film &amp; video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0.84227407261413234"/>
    <n v="0.59363100000000002"/>
    <s v="film &amp; video"/>
    <x v="4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0.99364069952305245"/>
    <n v="0.80511999999999995"/>
    <s v="film &amp; video"/>
    <x v="4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0.91800041441161562"/>
    <n v="6.8627419999999999"/>
    <s v="film &amp; video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0.55880750478478924"/>
    <n v="0.14202579365079365"/>
    <s v="film &amp; video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0.9830653235110689"/>
    <n v="2.543066"/>
    <s v="film &amp; video"/>
    <x v="4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0.8422116477870889"/>
    <n v="0.61742200000000003"/>
    <s v="film &amp; video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0.99542106310969536"/>
    <n v="0.77276923076923076"/>
    <s v="film &amp; video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0.72744907856450047"/>
    <n v="0.41239999999999999"/>
    <s v="film &amp; video"/>
    <x v="4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0.43169121381411885"/>
    <n v="2.6253333333333333"/>
    <s v="film &amp; video"/>
    <x v="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0.76726342710997442"/>
    <n v="2.875"/>
    <s v="film &amp; video"/>
    <x v="4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0.34141345168999659"/>
    <n v="0.39053333333333334"/>
    <s v="film &amp; video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0.89832584728460596"/>
    <n v="24.49"/>
    <s v="film &amp; video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0.94726870855699397"/>
    <n v="0.57581818181818178"/>
    <s v="film &amp; video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0.8407286314806165"/>
    <n v="1.7841666666666667"/>
    <s v="film &amp; video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0.96034726156978367"/>
    <n v="5.7849444444444439E-2"/>
    <s v="film &amp; video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0.96059956782625433"/>
    <n v="20.820330000000002"/>
    <s v="film &amp; video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0.8938547486033519"/>
    <n v="0.44750000000000001"/>
    <s v="film &amp; video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0.95478798090424033"/>
    <n v="2.225625"/>
    <s v="film &amp; video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0.25963910164870829"/>
    <n v="0.22655882352941176"/>
    <s v="film &amp; video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0.98767383059418457"/>
    <n v="25.312000000000001"/>
    <s v="film &amp; video"/>
    <x v="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0.87894058361654748"/>
    <n v="0.68264000000000002"/>
    <s v="film &amp; video"/>
    <x v="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0.99203068681591222"/>
    <n v="2.0160666666666667"/>
    <s v="film &amp; video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0.35295778624876467"/>
    <n v="0.47220000000000001"/>
    <s v="film &amp; video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0.88746893858714948"/>
    <n v="1.1268"/>
    <s v="film &amp; video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0.93826233814974669"/>
    <n v="4.2632000000000003"/>
    <s v="film &amp; video"/>
    <x v="4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0.97406211733273962"/>
    <n v="1.7966"/>
    <s v="film &amp; video"/>
    <x v="4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0.92668099933278969"/>
    <n v="0.77080000000000004"/>
    <s v="film &amp; video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0.81251880830574785"/>
    <n v="0.26584000000000002"/>
    <s v="film &amp; video"/>
    <x v="4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0.98425196850393704"/>
    <n v="1.5992592592592592"/>
    <s v="film &amp; video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0.95789110693896318"/>
    <n v="6.1409411764705881"/>
    <s v="film &amp; video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0.88550638568171591"/>
    <n v="3.3878919999999999"/>
    <s v="film &amp; video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0.73313782991202348"/>
    <n v="3.6373333333333334E-2"/>
    <s v="film &amp; video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0.96511681773961921"/>
    <n v="19.427700000000002"/>
    <s v="film &amp; video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0.94786729857819907"/>
    <n v="0.14066666666666666"/>
    <s v="film &amp; video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0.98204264870931535"/>
    <n v="3.5640000000000001"/>
    <s v="film &amp; video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0.93804230570798741"/>
    <n v="1.2183428571428572"/>
    <s v="film &amp; video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0.88483829580144224"/>
    <n v="2.8253750000000002"/>
    <s v="film &amp; video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0.79854664510590723"/>
    <n v="0.50090999999999997"/>
    <s v="film &amp; video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0.98823994465856313"/>
    <n v="0.25297500000000001"/>
    <s v="film &amp; video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0.97309673726388091"/>
    <n v="0.87350000000000005"/>
    <s v="film &amp; video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0.85587772314615174"/>
    <n v="3.4364447058823528"/>
    <s v="film &amp; video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0.98845159058335108"/>
    <n v="0.12140200000000001"/>
    <s v="film &amp; video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0.90798811625153442"/>
    <n v="5.5066800000000002"/>
    <s v="film &amp; video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0.9252120277563608"/>
    <n v="0.43233333333333335"/>
    <s v="film &amp; video"/>
    <x v="4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0.79985374103021167"/>
    <n v="7.2930000000000001"/>
    <s v="film &amp; video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0.93708165997322623"/>
    <n v="0.10671428571428572"/>
    <s v="film &amp; video"/>
    <x v="4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0.99634937588675099"/>
    <n v="15.771862857142857"/>
    <s v="film &amp; video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0.98011701943800744"/>
    <n v="0.55651981818181817"/>
    <s v="film &amp; video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0.97958944967541961"/>
    <n v="1.1399333333333332"/>
    <s v="film &amp; video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0.81118881118881114"/>
    <n v="0.53358208955223885"/>
    <s v="film &amp; video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0.5872376809279295"/>
    <n v="1.1744055172413794"/>
    <s v="film &amp; video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0.89613363144712144"/>
    <n v="4.4636199999999997"/>
    <s v="film &amp; video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0.970873786407767"/>
    <n v="0.25750000000000001"/>
    <s v="film &amp; video"/>
    <x v="4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0.93777223294728651"/>
    <n v="1.200718"/>
    <s v="film &amp; video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0.87138375740676188"/>
    <n v="2.5479573712255772"/>
    <s v="film &amp; video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0.78529194382852918"/>
    <n v="1.73184"/>
    <s v="film &amp; video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0.85792724776938911"/>
    <n v="0.34282352941176469"/>
    <s v="film &amp; video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0.92065607125602222"/>
    <n v="6.3460179999999999"/>
    <s v="film &amp; video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0.96206706981858159"/>
    <n v="6.2267864783910998E-2"/>
    <s v="film &amp; video"/>
    <x v="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0.86016220201523719"/>
    <n v="11.625714285714286"/>
    <s v="film &amp; video"/>
    <x v="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0.97378189622601086"/>
    <n v="0.22005514285714287"/>
    <s v="film &amp; video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0.57471264367816088"/>
    <n v="3.48"/>
    <s v="film &amp; video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0.97004501008846811"/>
    <n v="3.4362666666666666"/>
    <s v="film &amp; video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0.95369458128078821"/>
    <n v="0.50749999999999995"/>
    <s v="film &amp; video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0.98643649815043155"/>
    <n v="0.50268595041322317"/>
    <s v="film &amp; video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0.90027638485014905"/>
    <n v="3.2397458333333331"/>
    <s v="film &amp; video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0.80541666666666667"/>
    <n v="0.34285714285714286"/>
    <s v="film &amp; video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0.98684210526315785"/>
    <n v="0.93574754267977234"/>
    <s v="film &amp; video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0.90775874366189879"/>
    <n v="0.86401120448179269"/>
    <s v="film &amp; video"/>
    <x v="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0.96178507309566552"/>
    <n v="2.2280000000000002"/>
    <s v="film &amp; video"/>
    <x v="4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0.98701298701298701"/>
    <n v="2.5666666666666669"/>
    <s v="film &amp; video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0.96758493702473436"/>
    <n v="0.27197394736842107"/>
    <s v="film &amp; video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0.96050407253726755"/>
    <n v="1.3013999999999999"/>
    <s v="film &amp; video"/>
    <x v="4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0.90780601442433928"/>
    <n v="0.57280960000000003"/>
    <s v="film &amp; video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0.81953778069168992"/>
    <n v="4.6930769230769229"/>
    <s v="film &amp; video"/>
    <x v="4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0.87589706457697092"/>
    <n v="6.8501200000000004"/>
    <s v="film &amp; video"/>
    <x v="4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0.7978723404255319"/>
    <n v="2.5066666666666666E-3"/>
    <s v="film &amp; video"/>
    <x v="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0.9375"/>
    <n v="26.666666666666668"/>
    <s v="film &amp; video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0.76540375047837739"/>
    <n v="1.0451999999999999"/>
    <s v="film &amp; video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0.83333333333333337"/>
    <n v="0.1"/>
    <s v="film &amp; video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0.94375963020030817"/>
    <n v="5.1920000000000002"/>
    <s v="film &amp; video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0.87412587412587417"/>
    <n v="5.6032653061224487"/>
    <s v="film &amp; video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0.8947211452430659"/>
    <n v="0.27941666666666665"/>
    <s v="film &amp; video"/>
    <x v="4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0.86147484493452786"/>
    <n v="5.8040000000000003"/>
    <s v="film &amp; video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0.70671378091872794"/>
    <n v="0.37733333333333335"/>
    <s v="film &amp; video"/>
    <x v="4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0.95483624558388236"/>
    <n v="6.5456250000000002"/>
    <s v="film &amp; video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0.39087947882736157"/>
    <n v="6.1400000000000003E-2"/>
    <s v="film &amp; video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0.48377723970944309"/>
    <n v="3.4416666666666669"/>
    <s v="film &amp; video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0.89202087328843493"/>
    <n v="22.443443443443442"/>
    <s v="film &amp; video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0.94355645298258195"/>
    <n v="1.324775"/>
    <s v="film &amp; video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0.99833610648918469"/>
    <n v="2.4039999999999999E-2"/>
    <s v="film &amp; video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0.46731270598652169"/>
    <n v="135.52666666666667"/>
    <s v="film &amp; video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0.79264426125554854"/>
    <n v="0.16600000000000001"/>
    <s v="film &amp; video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0.55085653330429996"/>
    <n v="24.688824"/>
    <s v="film &amp; video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1.4705882352941176E-2"/>
    <s v="film &amp; video"/>
    <x v="4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0.99393698439518929"/>
    <n v="20.122"/>
    <s v="film &amp; video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0.9910537311833717"/>
    <n v="0.93335000000000001"/>
    <s v="film &amp; video"/>
    <x v="4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0.90541984318128321"/>
    <n v="2.9850270270270269"/>
    <s v="film &amp; video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0.89370602776193198"/>
    <n v="0.10518"/>
    <s v="film &amp; video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0.92554456728477608"/>
    <n v="2.2988191489361705"/>
    <s v="film &amp; video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0.9375"/>
    <n v="1.6"/>
    <s v="film &amp; video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0.96246137663532971"/>
    <n v="0.8619566666666667"/>
    <s v="film &amp; video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0.7989773090444231"/>
    <n v="0.75433944069431047"/>
    <s v="film &amp; video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0.9362857544122466"/>
    <n v="2.8481333333333332"/>
    <s v="film &amp; video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0.89045212706751853"/>
    <n v="0.56151249999999997"/>
    <s v="film &amp; video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0.96327977497784456"/>
    <n v="5.1905999999999999"/>
    <s v="film &amp; video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0.70596540769502292"/>
    <n v="5.6660000000000002E-2"/>
    <s v="film &amp; video"/>
    <x v="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0.95002850085502566"/>
    <n v="2.6315"/>
    <s v="film &amp; video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0.97001274873898347"/>
    <n v="7.2164000000000001"/>
    <s v="film &amp; video"/>
    <x v="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0.92885375494071143"/>
    <n v="8.6742857142857149E-2"/>
    <s v="film &amp; video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0.92846508142307171"/>
    <n v="1.0694078014184398"/>
    <s v="film &amp; video"/>
    <x v="4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0.98473658296405708"/>
    <n v="0.72535714285714281"/>
    <s v="film &amp; video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0.9858270925001561"/>
    <n v="3.0431300000000001"/>
    <s v="film &amp; video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0.73099415204678364"/>
    <n v="0.114"/>
    <s v="film &amp; video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0.77942322681215903"/>
    <n v="2.5659999999999998"/>
    <s v="film &amp; video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0.98960910440376049"/>
    <n v="30.315000000000001"/>
    <s v="film &amp; video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0.78839482812992745"/>
    <n v="0.1057"/>
    <s v="film &amp; video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0.95160211136718464"/>
    <n v="5.3803999999999998"/>
    <s v="film &amp; video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0.97225141896153033"/>
    <n v="1.4865625"/>
    <s v="film &amp; video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0.97897990294113535"/>
    <n v="7.7300540540540544E-2"/>
    <s v="film &amp; video"/>
    <x v="4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0.83182910902784124"/>
    <n v="0.85869285714285715"/>
    <s v="film &amp; video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0.99752992589777689"/>
    <n v="10.526"/>
    <s v="film &amp; video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0.99370064767988642"/>
    <n v="2.1468571428571428"/>
    <s v="film &amp; video"/>
    <x v="4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0.99564405724953331"/>
    <n v="0.35870535714285712"/>
    <s v="film &amp; video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227.58620689655172"/>
    <n v="1.8125000000000001E-3"/>
    <s v="film &amp; video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49.833887043189371"/>
    <n v="9.1212121212121217E-2"/>
    <s v="film &amp; video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93.023255813953483"/>
    <n v="2.8666666666666667E-2"/>
    <s v="film &amp; video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30.718954248366"/>
    <n v="3.8249999999999998E-3"/>
    <s v="film &amp; video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14.713094654242274"/>
    <n v="1.0195000000000001E-2"/>
    <s v="film &amp; video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8333.3333333333339"/>
    <n v="2E-3"/>
    <s v="film &amp; video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75.187969924812023"/>
    <n v="2.66E-3"/>
    <s v="film &amp; video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s v="0"/>
    <n v="3250"/>
    <s v="film &amp; video"/>
    <x v="5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17.751479289940828"/>
    <n v="0.104"/>
    <s v="film &amp; video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s v="0"/>
    <n v="2500"/>
    <s v="film &amp; video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41.666666666666664"/>
    <n v="4.7999999999999996E-3"/>
    <s v="film &amp; video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7.2289156626506026"/>
    <n v="0.41499999999999998"/>
    <s v="film &amp; video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.526315789473685"/>
    <n v="0.19"/>
    <s v="film &amp; video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s v="0"/>
    <n v="1500"/>
    <s v="film &amp; video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20"/>
    <n v="4.1666666666666664E-2"/>
    <s v="film &amp; video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36666.666666666664"/>
    <n v="55001.5"/>
    <s v="film &amp; video"/>
    <x v="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s v="0"/>
    <n v="500"/>
    <s v="film &amp; video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s v="0"/>
    <n v="3500"/>
    <s v="film &amp; video"/>
    <x v="5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10.660980810234541"/>
    <n v="0.26800000000000002"/>
    <s v="film &amp; video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s v="0"/>
    <n v="225"/>
    <s v="film &amp; video"/>
    <x v="5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000"/>
    <n v="1.1111111111111112E-2"/>
    <s v="film &amp; video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s v="0"/>
    <n v="200"/>
    <s v="film &amp; video"/>
    <x v="5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2.5407263488267824"/>
    <n v="16.727499999999999"/>
    <s v="film &amp; video"/>
    <x v="5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000"/>
    <n v="5.8823529411764701E-4"/>
    <s v="film &amp; video"/>
    <x v="5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20"/>
    <n v="5.0000000000000001E-3"/>
    <s v="film &amp; video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0000"/>
    <n v="30001"/>
    <s v="film &amp; video"/>
    <x v="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13.70757180156658"/>
    <n v="1.2766666666666667E-2"/>
    <s v="film &amp; video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6000"/>
    <n v="4.7619047619047619E-4"/>
    <s v="film &amp; video"/>
    <x v="5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0.484087306426044"/>
    <n v="2.7336666666666668E-3"/>
    <s v="film &amp; video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44.444444444444443"/>
    <n v="1.7999999999999999E-2"/>
    <s v="film &amp; video"/>
    <x v="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26.26262626262626"/>
    <n v="0.19800000000000001"/>
    <s v="film &amp; video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s v="0"/>
    <n v="10000"/>
    <s v="film &amp; video"/>
    <x v="5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1.5625"/>
    <n v="2.4E-2"/>
    <s v="film &amp; video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3649.0384615384614"/>
    <n v="3.4666666666666665E-2"/>
    <s v="film &amp; video"/>
    <x v="5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21.95121951219512"/>
    <n v="8.6429512516469041E-4"/>
    <s v="film &amp; video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1444.4444444444443"/>
    <n v="4.4999999999999997E-3"/>
    <s v="film &amp; video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45.70491803278688"/>
    <n v="9.3846153846153851E-4"/>
    <s v="film &amp; video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s v="0"/>
    <n v="10000"/>
    <s v="film &amp; video"/>
    <x v="5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12.180267965895249"/>
    <n v="4.1050000000000003E-2"/>
    <s v="film &amp; video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1560"/>
    <n v="2.5000000000000001E-3"/>
    <s v="film &amp; video"/>
    <x v="5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340"/>
    <n v="6.4102564102564103E-4"/>
    <s v="film &amp; video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s v="0"/>
    <n v="275"/>
    <s v="film &amp; video"/>
    <x v="5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s v="0"/>
    <n v="50000"/>
    <s v="film &amp; video"/>
    <x v="5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44"/>
    <n v="1.2500000000000001E-2"/>
    <s v="film &amp; video"/>
    <x v="5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1010"/>
    <n v="1.8181818181818182E-5"/>
    <s v="film &amp; video"/>
    <x v="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3.7101449275362319"/>
    <n v="0.13663366336633664"/>
    <s v="film &amp; video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31.57894736842104"/>
    <n v="0.1484375"/>
    <s v="film &amp; video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4.6349942062572422"/>
    <n v="0.43149999999999999"/>
    <s v="film &amp; video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s v="0"/>
    <n v="3750"/>
    <s v="film &amp; video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s v="0"/>
    <n v="3000"/>
    <s v="film &amp; video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98.039215686274517"/>
    <n v="8.5000000000000006E-3"/>
    <s v="film &amp; video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8.4085002293227333"/>
    <n v="1.3082"/>
    <s v="film &amp; video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5.6737588652482271"/>
    <n v="2.5636363636363634E-3"/>
    <s v="film &amp; video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4.843205574912893"/>
    <n v="1.0762499999999999"/>
    <s v="film &amp; video"/>
    <x v="5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300"/>
    <n v="3.3333333333333335E-5"/>
    <s v="film &amp; video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s v="0"/>
    <n v="1000"/>
    <s v="film &amp; video"/>
    <x v="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44.837657110131474"/>
    <n v="2.4532950000000002"/>
    <s v="film &amp; video"/>
    <x v="5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s v="0"/>
    <n v="750"/>
    <s v="film &amp; video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s v="0"/>
    <n v="5000"/>
    <s v="film &amp; video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.0712530712530715"/>
    <n v="0.4884"/>
    <s v="film &amp; video"/>
    <x v="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5.1519835136527563"/>
    <n v="0.51759999999999995"/>
    <s v="film &amp; video"/>
    <x v="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16.393442622950818"/>
    <n v="4.5749999999999999E-2"/>
    <s v="film &amp; video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000"/>
    <n v="3.3333333333333332E-4"/>
    <s v="film &amp; video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1.9920318725099602"/>
    <n v="0.753"/>
    <s v="film &amp; video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536.91275167785238"/>
    <n v="9.9333333333333339E-3"/>
    <s v="film &amp; video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4.5647569876644765"/>
    <n v="0.10393762500000001"/>
    <s v="film &amp; video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11000"/>
    <n v="1.3173147855411529E-3"/>
    <s v="film &amp; video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s v="0"/>
    <n v="25000"/>
    <s v="film &amp; video"/>
    <x v="5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s v="0"/>
    <n v="6000"/>
    <s v="film &amp; video"/>
    <x v="5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348.82325581395349"/>
    <n v="1.7916666666666668E-2"/>
    <s v="film &amp; video"/>
    <x v="5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s v="0"/>
    <n v="500"/>
    <s v="film &amp; video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s v="0"/>
    <n v="5000"/>
    <s v="film &amp; video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s v="0"/>
    <n v="5000000"/>
    <s v="film &amp; video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s v="0"/>
    <n v="15000"/>
    <s v="film &amp; video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645.16129032258061"/>
    <n v="1.0333333333333334E-3"/>
    <s v="film &amp; video"/>
    <x v="5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s v="0"/>
    <n v="3500"/>
    <s v="film &amp; video"/>
    <x v="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60000"/>
    <n v="30000.5"/>
    <s v="film &amp; video"/>
    <x v="5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49.33333333333334"/>
    <n v="5.0000000000000001E-4"/>
    <s v="film &amp; video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21.74615898463594"/>
    <n v="0.66830357142857144"/>
    <s v="film &amp; video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.471204188481675"/>
    <n v="2.93358727038152E-2"/>
    <s v="film &amp; video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0.232558139534884"/>
    <n v="1.0749999999999999E-2"/>
    <s v="film &amp; video"/>
    <x v="5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s v="0"/>
    <n v="5000"/>
    <s v="film &amp; video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86.956521739130437"/>
    <n v="2.3E-2"/>
    <s v="film &amp; video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57.017543859649123"/>
    <n v="5.7000000000000002E-3"/>
    <s v="film &amp; video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73.134328358208961"/>
    <n v="5.153846153846154E-2"/>
    <s v="film &amp; video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230.76923076923077"/>
    <n v="2.1224489795918368E-3"/>
    <s v="film &amp; video"/>
    <x v="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800"/>
    <n v="2.0833333333333332E-2"/>
    <s v="film &amp; video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1.25"/>
    <n v="3.2000000000000002E-3"/>
    <s v="film &amp; video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25"/>
    <n v="0.02"/>
    <s v="film &amp; video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500"/>
    <n v="2.0000000000000001E-4"/>
    <s v="film &amp; video"/>
    <x v="5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s v="0"/>
    <n v="7000"/>
    <s v="film &amp; video"/>
    <x v="5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3.333333333333336"/>
    <n v="1.0714285714285714E-2"/>
    <s v="film &amp; video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727.27272727272725"/>
    <n v="2.2000000000000001E-3"/>
    <s v="film &amp; video"/>
    <x v="5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7.181844297615628"/>
    <n v="0.87024999999999997"/>
    <s v="film &amp; video"/>
    <x v="5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0"/>
    <n v="1E-3"/>
    <s v="film &amp; video"/>
    <x v="5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3.9349316457750194"/>
    <n v="16.434000000000001"/>
    <s v="film &amp; video"/>
    <x v="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s v="0"/>
    <n v="2500"/>
    <s v="film &amp; video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73.170731707317074"/>
    <n v="4.1000000000000002E-2"/>
    <s v="film &amp; video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s v="0"/>
    <n v="3587.5"/>
    <s v="film &amp; video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4.3703568827385286"/>
    <n v="0.3827177700348432"/>
    <s v="film &amp; video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0.97943192948090108"/>
    <n v="0.42538121823181402"/>
    <s v="theater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0.95565749235474007"/>
    <n v="1.0464"/>
    <s v="theater"/>
    <x v="6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0.87209302325581395"/>
    <n v="0.68799999999999994"/>
    <s v="theater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0.82918739635157546"/>
    <n v="2.0099999999999998"/>
    <s v="theater"/>
    <x v="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0.92019297761301933"/>
    <n v="0.76071"/>
    <s v="theater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3.4285714285714284"/>
    <s v="theater"/>
    <x v="6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0.8771929824561403"/>
    <n v="0.14249999999999999"/>
    <s v="theater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0.99157164105106599"/>
    <n v="6.7233333333333336"/>
    <s v="theater"/>
    <x v="6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0.86466165413533835"/>
    <n v="0.13300000000000001"/>
    <s v="theater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0.76677316293929709"/>
    <n v="1.3608695652173912"/>
    <s v="theater"/>
    <x v="6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0.92779291553133514"/>
    <n v="3.0583333333333331"/>
    <s v="theater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.1747430249632893"/>
    <s v="theater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0.81135902636916835"/>
    <n v="3.0812499999999998"/>
    <s v="theater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0.99800399201596801"/>
    <n v="0.20039999999999999"/>
    <s v="theater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0.95541401273885351"/>
    <n v="7.85"/>
    <s v="theater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0.97560975609756095"/>
    <n v="0.13666666666666666"/>
    <s v="theater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0.8456117873158232"/>
    <n v="1.9512499999999999"/>
    <s v="theater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0.82987551867219922"/>
    <n v="0.73030303030303034"/>
    <s v="theater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0.33066596124594932"/>
    <n v="7.5605000000000002"/>
    <s v="theater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0.99360120821906917"/>
    <n v="0.10064400000000001"/>
    <s v="theater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15000"/>
    <n v="7500.5"/>
    <s v="technology"/>
    <x v="7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80"/>
    <n v="1.6666666666666668E-3"/>
    <s v="technology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250000"/>
    <n v="125000.5"/>
    <s v="technology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14.28571428571428"/>
    <n v="2.7999999999999998E-4"/>
    <s v="technology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83.333333333333329"/>
    <n v="2.7272727272727274E-4"/>
    <s v="technology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3.6517674554484372"/>
    <n v="27.384"/>
    <s v="technology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1153.8461538461538"/>
    <n v="1.0399999999999999E-3"/>
    <s v="technology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s v="0"/>
    <n v="3750"/>
    <s v="technology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1111.1111111111111"/>
    <n v="1.1999999999999999E-3"/>
    <s v="technology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6.764705882352942"/>
    <n v="6.7999999999999996E-3"/>
    <s v="technology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42.85714285714286"/>
    <n v="1.4E-2"/>
    <s v="technology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19.836022216344883"/>
    <n v="0.75619999999999998"/>
    <s v="technology"/>
    <x v="7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s v="0"/>
    <n v="22500"/>
    <s v="technology"/>
    <x v="7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203.2520325203252"/>
    <n v="2.7333333333333333E-3"/>
    <s v="technology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2.7330508474576272"/>
    <n v="5.6640000000000003E-2"/>
    <s v="technology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s v="0"/>
    <n v="3750"/>
    <s v="technology"/>
    <x v="7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40"/>
    <n v="2.6666666666666668E-2"/>
    <s v="technology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09.80966325036603"/>
    <n v="0.17075000000000001"/>
    <s v="technology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s v="0"/>
    <n v="375"/>
    <s v="technology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4800"/>
    <n v="6.6666666666666666E-2"/>
    <s v="technology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8333.3333333333339"/>
    <n v="5.0000000000000002E-5"/>
    <s v="technology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272.72727272727275"/>
    <n v="5.5000000000000003E-4"/>
    <s v="technology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s v="0"/>
    <n v="25000"/>
    <s v="technology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1102.9411764705883"/>
    <n v="1.3600000000000001E-3"/>
    <s v="technology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18000"/>
    <n v="9000.5"/>
    <s v="technology"/>
    <x v="7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s v="0"/>
    <n v="12500"/>
    <s v="technology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5000"/>
    <n v="4.0000000000000003E-5"/>
    <s v="technology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s v="0"/>
    <n v="5000"/>
    <s v="technology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00"/>
    <n v="2.4500000000000001E-2"/>
    <s v="technology"/>
    <x v="7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25"/>
    <n v="8.1632653061224493E-4"/>
    <s v="technology"/>
    <x v="7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598.5915492957746"/>
    <n v="5.6800000000000003E-2"/>
    <s v="technology"/>
    <x v="7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235.84905660377359"/>
    <n v="1.2470588235294119E-3"/>
    <s v="technology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s v="0"/>
    <n v="1250"/>
    <s v="technology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256.90173410404623"/>
    <n v="0.1384"/>
    <s v="technology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39.75"/>
    <n v="9.0000900009000093E-4"/>
    <s v="technology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231.66023166023166"/>
    <n v="2.3166368515205725E-2"/>
    <s v="technology"/>
    <x v="7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80000"/>
    <n v="40000.5"/>
    <s v="technology"/>
    <x v="7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500"/>
    <n v="1.25E-4"/>
    <s v="technology"/>
    <x v="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8928.5714285714294"/>
    <n v="2.8E-3"/>
    <s v="technology"/>
    <x v="7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68.571428571428569"/>
    <n v="1.4E-3"/>
    <s v="technology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000"/>
    <n v="8.3333333333333331E-5"/>
    <s v="technology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s v="0"/>
    <n v="200"/>
    <s v="technology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s v="0"/>
    <n v="50000"/>
    <s v="technology"/>
    <x v="7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9000"/>
    <n v="1.0000000000000001E-5"/>
    <s v="technology"/>
    <x v="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00"/>
    <n v="1.1111111111111111E-3"/>
    <s v="technology"/>
    <x v="7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s v="0"/>
    <n v="4500"/>
    <s v="technology"/>
    <x v="7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78.57142857142858"/>
    <n v="6.2222222222222219E-3"/>
    <s v="technology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11.009174311926605"/>
    <n v="0.27250000000000002"/>
    <s v="technology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29.900332225913623"/>
    <n v="1.0033333333333333E-2"/>
    <s v="technology"/>
    <x v="7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7500"/>
    <n v="1.1111111111111112E-4"/>
    <s v="technology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22.421524663677129"/>
    <n v="2.9733333333333334E-2"/>
    <s v="technology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1639.344262295082"/>
    <n v="1.2200000000000001E-2"/>
    <s v="technology"/>
    <x v="7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0"/>
    <n v="2.5000000000000001E-3"/>
    <s v="technology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4.3478260869565215"/>
    <n v="1.5333333333333332E-2"/>
    <s v="technology"/>
    <x v="7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961.53846153846155"/>
    <n v="5.1999999999999998E-2"/>
    <s v="technology"/>
    <x v="7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234.74178403755869"/>
    <n v="1.704E-2"/>
    <s v="technology"/>
    <x v="7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3333.3333333333335"/>
    <n v="6.0000000000000002E-5"/>
    <s v="technology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375"/>
    <n v="1E-3"/>
    <s v="technology"/>
    <x v="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2.9411764705882355"/>
    <n v="0.11333333333333333"/>
    <s v="technology"/>
    <x v="7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1612.9032258064517"/>
    <n v="1.24E-2"/>
    <s v="technology"/>
    <x v="7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50"/>
    <n v="2E-3"/>
    <s v="technology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71.428571428571431"/>
    <n v="2.8000000000000001E-2"/>
    <s v="technology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s v="0"/>
    <n v="35000"/>
    <s v="technology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25.422867021456902"/>
    <n v="8.4288571428571425E-3"/>
    <s v="technology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s v="0"/>
    <n v="750"/>
    <s v="technology"/>
    <x v="7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8.167938931297712"/>
    <n v="8.7333333333333332E-2"/>
    <s v="technology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500"/>
    <n v="2E-3"/>
    <s v="technology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s v="0"/>
    <n v="125"/>
    <s v="technology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02.6694045174538"/>
    <n v="5.8440000000000003"/>
    <s v="technology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56"/>
    <n v="3.3333333333333335E-5"/>
    <s v="technology"/>
    <x v="7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s v="0"/>
    <n v="6901.5"/>
    <s v="technology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s v="0"/>
    <n v="40000"/>
    <s v="technology"/>
    <x v="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s v="0"/>
    <n v="5000"/>
    <s v="technology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4.6809174598221253"/>
    <n v="1.2818000000000001"/>
    <s v="technology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s v="0"/>
    <n v="5000"/>
    <s v="technology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s v="0"/>
    <n v="257.5"/>
    <s v="technology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s v="0"/>
    <n v="2500"/>
    <s v="technology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3.333333333333336"/>
    <n v="1.2E-2"/>
    <s v="technology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s v="0"/>
    <n v="200"/>
    <s v="technology"/>
    <x v="7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2500000"/>
    <n v="1250000.5"/>
    <s v="technology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00"/>
    <n v="1.2E-4"/>
    <s v="technology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95.785440613026822"/>
    <n v="8.6999999999999994E-3"/>
    <s v="technology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17.595307917888562"/>
    <n v="1.3639999999999999E-2"/>
    <s v="technology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s v="0"/>
    <n v="37500"/>
    <s v="technology"/>
    <x v="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s v="0"/>
    <n v="2500"/>
    <s v="technology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s v="0"/>
    <n v="12500"/>
    <s v="technology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5.7537399309551205"/>
    <n v="0.17380000000000001"/>
    <s v="technology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5000"/>
    <n v="3.5999999999999999E-3"/>
    <s v="technology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s v="0"/>
    <n v="2500"/>
    <s v="technology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571.42857142857144"/>
    <n v="7.0000000000000007E-2"/>
    <s v="technology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1199.9000000000001"/>
    <n v="5.0000000000000002E-5"/>
    <s v="technology"/>
    <x v="7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72.463768115942031"/>
    <n v="5.7504792066005499E-2"/>
    <s v="technology"/>
    <x v="7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s v="0"/>
    <n v="10000"/>
    <s v="technology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8.0321285140562253"/>
    <n v="6.225E-2"/>
    <s v="technology"/>
    <x v="7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5000"/>
    <n v="1E-4"/>
    <s v="technology"/>
    <x v="7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12500"/>
    <n v="4.0000000000000002E-4"/>
    <s v="technology"/>
    <x v="7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500"/>
    <n v="1.6000000000000001E-4"/>
    <s v="technology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s v="0"/>
    <n v="50000"/>
    <s v="technology"/>
    <x v="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11111.111111111111"/>
    <n v="1.8000000000000001E-4"/>
    <s v="technology"/>
    <x v="7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1000000"/>
    <n v="500000.5"/>
    <s v="technology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0.69306930693069302"/>
    <n v="1.01E-4"/>
    <s v="technology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0.83919018147487678"/>
    <n v="680.92857142857144"/>
    <s v="technology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6.8470405379035051E-2"/>
    <n v="7.3024250000000004"/>
    <s v="technology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0.94510812036897018"/>
    <n v="1.3226"/>
    <s v="technology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0.33320236259134411"/>
    <n v="3.0011791999999997"/>
    <s v="technology"/>
    <x v="8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0.35880875493362036"/>
    <n v="0.22295999999999999"/>
    <s v="technology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0.75828665131136197"/>
    <n v="0.527505"/>
    <s v="technology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0.93414292386735176"/>
    <n v="2.67625"/>
    <s v="technology"/>
    <x v="8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0.78850139677390285"/>
    <n v="22.193999999999999"/>
    <s v="technology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0.71448985424406974"/>
    <n v="9.9971428571428572E-2"/>
    <s v="technology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0.88967971530249113"/>
    <n v="0.6744"/>
    <s v="technology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0.99474773197517108"/>
    <n v="16.754666666666665"/>
    <s v="technology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0.99535500995355009"/>
    <n v="0.12056"/>
    <s v="technology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0.70698358384118321"/>
    <n v="35.361499999999999"/>
    <s v="technology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0.37412314886983633"/>
    <n v="0.42766666666666664"/>
    <s v="technology"/>
    <x v="8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0.68079312398944769"/>
    <n v="0.97924999999999995"/>
    <s v="technology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0.4682524817381532"/>
    <n v="1.3347500000000001"/>
    <s v="technology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0.79554494828957834"/>
    <n v="3.7709999999999999"/>
    <s v="technology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0.95728534976969215"/>
    <n v="2.0118"/>
    <s v="technology"/>
    <x v="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0.99436526350679488"/>
    <n v="0.10443782885627249"/>
    <s v="technology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2.701111837802486"/>
    <n v="0.50966666666666671"/>
    <s v="technology"/>
    <x v="8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05.26315789473684"/>
    <n v="1.9E-3"/>
    <s v="technology"/>
    <x v="8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250"/>
    <n v="1.5599999999999999E-2"/>
    <s v="technology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285.71428571428572"/>
    <n v="1.7948717948717947E-2"/>
    <s v="technology"/>
    <x v="8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13.274336283185841"/>
    <n v="4.5199999999999997E-3"/>
    <s v="technology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5.3648068669527893"/>
    <n v="0.15533333333333332"/>
    <s v="technology"/>
    <x v="8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25000"/>
    <n v="100004"/>
    <s v="technology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9.9800399201596814"/>
    <n v="2.5049999999999999E-2"/>
    <s v="technology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21.92982456140351"/>
    <n v="1.3679999999999999E-2"/>
    <s v="technology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4.6495408578402886"/>
    <n v="2.8676666666666666"/>
    <s v="technology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3.4156893999772286"/>
    <n v="0.131745"/>
    <s v="technology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2.5363544132566789"/>
    <n v="0.13142222222222222"/>
    <s v="technology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4.6236360273719255"/>
    <n v="0.36046666666666666"/>
    <s v="technology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487.80487804878049"/>
    <n v="4.1000000000000003E-3"/>
    <s v="technology"/>
    <x v="8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3333.3333333333335"/>
    <n v="1.4999999999999999E-4"/>
    <s v="technology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6.7340067340067344"/>
    <n v="1.7819999999999999E-2"/>
    <s v="technology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67.980965329707686"/>
    <n v="0.24516666666666667"/>
    <s v="technology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3.9086929330831768"/>
    <n v="0.12792000000000001"/>
    <s v="technology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26.173285198555956"/>
    <n v="2.2159999999999999E-2"/>
    <s v="technology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6.4574600657074885"/>
    <n v="0.30437931034482757"/>
    <s v="technology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3.859215807347947"/>
    <n v="0.34094736842105261"/>
    <s v="technology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2500"/>
    <n v="1.3333333333333333E-5"/>
    <s v="technology"/>
    <x v="8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943.39622641509436"/>
    <n v="2.12E-2"/>
    <s v="technology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17.4496644295302"/>
    <n v="5.96E-3"/>
    <s v="technology"/>
    <x v="8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13.362284950726574"/>
    <n v="0.68422857142857141"/>
    <s v="technology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3.6166365280289332"/>
    <n v="1.7281250000000001E-3"/>
    <s v="technology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s v="0"/>
    <n v="250000"/>
    <s v="technology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28.169014084507044"/>
    <n v="7.1000000000000004E-3"/>
    <s v="technology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1.3700506918755995"/>
    <n v="0.14598"/>
    <s v="technology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1.7346429887898698"/>
    <n v="5.764875"/>
    <s v="technology"/>
    <x v="8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8.1037277147487838"/>
    <n v="1.234E-2"/>
    <s v="technology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92.30769230769232"/>
    <n v="1.2999999999999999E-2"/>
    <s v="technology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15.313935681470138"/>
    <n v="2.6120000000000001E-2"/>
    <s v="technology"/>
    <x v="8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2.8298149301035713"/>
    <n v="1.7668999999999999"/>
    <s v="technology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254.23728813559322"/>
    <n v="5.8999999999999999E-3"/>
    <s v="technology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94.339622641509436"/>
    <n v="4.2399999999999998E-3"/>
    <s v="technology"/>
    <x v="8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175000"/>
    <n v="87500.5"/>
    <s v="technology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2.1561017680034498"/>
    <n v="1.3251428571428572E-2"/>
    <s v="technology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6.4977257959714096"/>
    <n v="3.0779999999999998"/>
    <s v="technology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1.2132667169021305"/>
    <n v="1.0714874000000001"/>
    <s v="technology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7.220843672456574"/>
    <n v="3.0999999999999999E-3"/>
    <s v="technology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3.7593984962406015"/>
    <n v="0.40786666666666666"/>
    <s v="technology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.2453413125458401"/>
    <n v="0.20095695652173914"/>
    <s v="technology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17.921146953405017"/>
    <n v="5.5800000000000002E-2"/>
    <s v="technology"/>
    <x v="8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14.34511434511434"/>
    <n v="3.2066666666666667E-2"/>
    <s v="technology"/>
    <x v="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02.35414534288638"/>
    <n v="1.7763636363636363E-2"/>
    <s v="technology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s v="0"/>
    <n v="50000"/>
    <s v="technology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1.266987885359955"/>
    <n v="0.53670600000000002"/>
    <s v="technology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4.5264229942288106"/>
    <n v="0.12995588235294117"/>
    <s v="technology"/>
    <x v="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245.90163934426229"/>
    <n v="1.5250000000000001E-3"/>
    <s v="technology"/>
    <x v="8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s v="0"/>
    <n v="600"/>
    <s v="technology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2.9593678790210411"/>
    <n v="28.159166666666668"/>
    <s v="technology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461.90476190476193"/>
    <n v="1.0499999999999999E-3"/>
    <s v="technology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25.62814070351759"/>
    <n v="4.1030927835051549E-3"/>
    <s v="technology"/>
    <x v="8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6.6696309470875947"/>
    <n v="8.9959999999999998E-2"/>
    <s v="technology"/>
    <x v="8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19.798416126709864"/>
    <n v="9.2600000000000002E-2"/>
    <s v="technology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9.79020979020979"/>
    <n v="2.5999999999999999E-2"/>
    <s v="technology"/>
    <x v="8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27.86885245901641"/>
    <n v="4.3571428571428573E-2"/>
    <s v="technology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33.33333333333334"/>
    <n v="8.9999999999999998E-4"/>
    <s v="technology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77.319587628865975"/>
    <n v="1.6166666666666666E-2"/>
    <s v="technology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0.69469835466179164"/>
    <n v="0.18233333333333332"/>
    <s v="publishing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0.81893538400079902"/>
    <n v="5.27"/>
    <s v="publishing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0.75743804156819972"/>
    <n v="4.0251219512195124"/>
    <s v="publishing"/>
    <x v="9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0.91424392027793011"/>
    <n v="0.21876000000000001"/>
    <s v="publishing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0.94812278460952915"/>
    <n v="1.476602"/>
    <s v="publishing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0.99651220727453915"/>
    <n v="2.867142857142857"/>
    <s v="publishing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0.98619329388560162"/>
    <n v="0.12675"/>
    <s v="publishing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0.64302774205401436"/>
    <n v="2.1772"/>
    <s v="publishing"/>
    <x v="9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0.94727469071481352"/>
    <n v="2.2621285714285713"/>
    <s v="publishing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0.76540375047837739"/>
    <n v="0.69679999999999997"/>
    <s v="publishing"/>
    <x v="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0.7564868749527196"/>
    <n v="6.6094999999999997"/>
    <s v="publishing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0.79365079365079361"/>
    <n v="0.315"/>
    <s v="publishing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0.625"/>
    <n v="1.2800000000000001E-2"/>
    <s v="publishing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0.83001328021248344"/>
    <n v="75.3"/>
    <s v="publishing"/>
    <x v="9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0.79662605435801315"/>
    <n v="4.2679999999999998"/>
    <s v="publishing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0.87407710475907086"/>
    <n v="6.3259999999999996"/>
    <s v="publishing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0.31732040546496254"/>
    <n v="0.24138297872340425"/>
    <s v="publishing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0.81699346405228757"/>
    <n v="1.7"/>
    <s v="publishing"/>
    <x v="9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0.93691442848219864"/>
    <n v="0.32019999999999998"/>
    <s v="publishing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0.63157894736842102"/>
    <n v="6.333333333333333"/>
    <s v="publishing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0.93109869646182497"/>
    <n v="0.53700000000000003"/>
    <s v="publishing"/>
    <x v="9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0.97789947193428517"/>
    <n v="4.4312666666666667"/>
    <s v="publishing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0.90322580645161288"/>
    <n v="0.11923076923076924"/>
    <s v="publishing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0.67567567567567566"/>
    <n v="0.58142857142857141"/>
    <s v="publishing"/>
    <x v="9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0.97732603596559808"/>
    <n v="9.3018181818181827"/>
    <s v="publishing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0.55835010060362178"/>
    <n v="0.79520000000000002"/>
    <s v="publishing"/>
    <x v="9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0.90024110910186861"/>
    <n v="1.4945945945945946"/>
    <s v="publishing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0.99957161216621448"/>
    <n v="2.3444928021426179"/>
    <s v="publishing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0.99750623441396513"/>
    <n v="0.28642857142857142"/>
    <s v="publishing"/>
    <x v="9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0.94732853353543012"/>
    <n v="5.2779999999999996"/>
    <s v="publishing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0.97477516999341962"/>
    <n v="0.45590000000000003"/>
    <s v="publishing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0.84388185654008441"/>
    <n v="0.79995499549954996"/>
    <s v="publishing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0.89525514771709935"/>
    <n v="1.8616666666666666"/>
    <s v="publishing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0.78125"/>
    <n v="2.56"/>
    <s v="publishing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0.96385542168674698"/>
    <n v="0.20749999999999999"/>
    <s v="publishing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0.9812810820782748"/>
    <n v="1.2738450000000001"/>
    <s v="publishing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0.84951456310679607"/>
    <n v="0.3296"/>
    <s v="publishing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0.42016806722689076"/>
    <n v="0.85"/>
    <s v="publishing"/>
    <x v="9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0.98039215686274506"/>
    <n v="10.199999999999999"/>
    <s v="publishing"/>
    <x v="9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0.98116169544740972"/>
    <n v="2.0384000000000002"/>
    <s v="publishing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s v="0"/>
    <n v="1100"/>
    <s v="publishing"/>
    <x v="1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21.276595744680851"/>
    <n v="0.10681818181818181"/>
    <s v="publishing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s v="0"/>
    <n v="1750"/>
    <s v="publishing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858"/>
    <n v="1.4285714285714286E-3"/>
    <s v="publishing"/>
    <x v="1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s v="0"/>
    <n v="2500"/>
    <s v="publishing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2.7766759222530744"/>
    <n v="0.50419999999999998"/>
    <s v="publishing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s v="0"/>
    <n v="2000"/>
    <s v="publishing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28.248587570621471"/>
    <n v="4.4249999999999998E-2"/>
    <s v="publishing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s v="0"/>
    <n v="1250"/>
    <s v="publishing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2.4154589371980677"/>
    <n v="0.66239999999999999"/>
    <s v="publishing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s v="0"/>
    <n v="8750"/>
    <s v="publishing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3800"/>
    <n v="5.7142857142857147E-4"/>
    <s v="publishing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0"/>
    <n v="1.3157894736842105E-3"/>
    <s v="publishing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17.46875"/>
    <n v="2.1333333333333333E-2"/>
    <s v="publishing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1.4245014245014245"/>
    <n v="9.3375897845171585E-2"/>
    <s v="publishing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58.823529411764703"/>
    <n v="0.34"/>
    <s v="publishing"/>
    <x v="10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1.9455252918287937"/>
    <n v="0.35980000000000001"/>
    <s v="publishing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42.85714285714286"/>
    <n v="3.0000000000000001E-3"/>
    <s v="publishing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250"/>
    <n v="6.6666666666666664E-4"/>
    <s v="publishing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7.5"/>
    <n v="0.8"/>
    <s v="publishing"/>
    <x v="1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0.96153846153846156"/>
    <n v="6.933333333333333E-2"/>
    <s v="music"/>
    <x v="11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0.75101151863916715"/>
    <n v="1.0652300000000001"/>
    <s v="music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0.875"/>
    <s v="music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0.67506750675067506"/>
    <n v="3.1742857142857144"/>
    <s v="music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0.97560975609756095"/>
    <n v="0.68333333333333335"/>
    <s v="music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0.55362402285359968"/>
    <n v="0.90313999999999994"/>
    <s v="music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0.70028011204481788"/>
    <n v="14.28"/>
    <s v="music"/>
    <x v="11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0.87591240875912413"/>
    <n v="0.27400000000000002"/>
    <s v="music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0.49138841797498833"/>
    <n v="1.695875"/>
    <s v="music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0.91397849462365588"/>
    <n v="1.86"/>
    <s v="music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0.69264261165052587"/>
    <n v="8.4926235294117642"/>
    <s v="music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0.96277278562259305"/>
    <n v="0.77900000000000003"/>
    <s v="music"/>
    <x v="1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0.99557566175914236"/>
    <n v="0.3348146666666667"/>
    <s v="music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0.97295882084466978"/>
    <n v="1.1305719999999999"/>
    <s v="music"/>
    <x v="11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0.94955489614243327"/>
    <n v="3.0636363636363635"/>
    <s v="music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0.89456869009584661"/>
    <n v="1.95625"/>
    <s v="music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0.98667982239763197"/>
    <n v="0.72392857142857148"/>
    <s v="music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0.92994420334779915"/>
    <n v="0.3226"/>
    <s v="music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0.87043024123352397"/>
    <n v="1.3403333333333334"/>
    <s v="music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0.99980003999200162"/>
    <n v="1.4288571428571428"/>
    <s v="music"/>
    <x v="11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0.6573181419807187"/>
    <n v="0.45639999999999997"/>
    <s v="music"/>
    <x v="11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0.89668808256703869"/>
    <n v="1.4869533333333331"/>
    <s v="music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0.98684210526315785"/>
    <n v="3.04"/>
    <s v="music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0.81128747795414458"/>
    <n v="0.47249999999999998"/>
    <s v="music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2.3913043478260869"/>
    <s v="music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0.95238095238095233"/>
    <n v="0.57272727272727275"/>
    <s v="music"/>
    <x v="11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0.95751047277079593"/>
    <n v="2.7850000000000001"/>
    <s v="music"/>
    <x v="11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0.95124851367419738"/>
    <n v="0.52562500000000001"/>
    <s v="music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.125"/>
    <s v="music"/>
    <x v="11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0.96362322331968198"/>
    <n v="0.9224444444444444"/>
    <s v="music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0.95238095238095233"/>
    <n v="0.39374999999999999"/>
    <s v="music"/>
    <x v="11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0.96153846153846156"/>
    <n v="0.69333333333333336"/>
    <s v="music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0.65861690450054888"/>
    <n v="0.91100000000000003"/>
    <s v="music"/>
    <x v="11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0.62501562539063471"/>
    <n v="3.9999000000000002"/>
    <s v="music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0.78554595443833464"/>
    <n v="0.84866666666666668"/>
    <s v="music"/>
    <x v="11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0.93457943925233644"/>
    <n v="4.28"/>
    <s v="music"/>
    <x v="11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0.86864262181161622"/>
    <n v="2.0146375000000001"/>
    <s v="music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0.72933785846955745"/>
    <n v="0.29380857142857142"/>
    <s v="music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0.64220183486238536"/>
    <n v="0.36333333333333334"/>
    <s v="music"/>
    <x v="11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0.91954022988505746"/>
    <n v="1.2428571428571429"/>
    <s v="music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0.74599030212607231"/>
    <n v="6.7024999999999997"/>
    <s v="music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8.7409999999999997"/>
    <s v="music"/>
    <x v="1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0.83916083916083917"/>
    <n v="0.20449605308317126"/>
    <s v="music"/>
    <x v="11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0.55710306406685239"/>
    <n v="0.47866666666666668"/>
    <s v="music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0.74415143481698531"/>
    <n v="2.6876249999999997"/>
    <s v="music"/>
    <x v="11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0.995698582125219"/>
    <n v="7.8462500000000004"/>
    <s v="music"/>
    <x v="11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0.98566308243727596"/>
    <n v="0.44640000000000002"/>
    <s v="music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0.967741935483871"/>
    <n v="5.6363636363636366E-2"/>
    <s v="music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0.93457943925233644"/>
    <n v="4.6366666666666667"/>
    <s v="music"/>
    <x v="11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0.96153846153846156"/>
    <n v="0.4"/>
    <s v="music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0.92735703245749612"/>
    <n v="3.8820000000000001"/>
    <s v="music"/>
    <x v="11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0.42857142857142855"/>
    <n v="1.9444444444444444"/>
    <s v="music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0.99396596395481829"/>
    <n v="10.060706666666666"/>
    <s v="music"/>
    <x v="11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0.98360655737704916"/>
    <n v="0.40666666666666668"/>
    <s v="music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0.76325284485151268"/>
    <n v="1.2010000000000001"/>
    <s v="music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0.85287846481876328"/>
    <n v="0.42636363636363639"/>
    <s v="music"/>
    <x v="11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0.99078176644499572"/>
    <n v="2.5232600000000001"/>
    <s v="music"/>
    <x v="11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0.82101806239737274"/>
    <n v="0.60899999999999999"/>
    <s v="music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0.68775790921595603"/>
    <n v="1.1632"/>
    <s v="music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0.85751085179982955"/>
    <n v="2.9154149999999999"/>
    <s v="music"/>
    <x v="12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0.83045028675448407"/>
    <n v="2.4083320000000001"/>
    <s v="music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0.98697196999605208"/>
    <n v="0.50660000000000005"/>
    <s v="music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0.95858895705521474"/>
    <n v="0.52159999999999995"/>
    <s v="music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0.3743448964312453"/>
    <n v="3.2056"/>
    <s v="music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0.51510989010989006"/>
    <n v="1.9413333333333334"/>
    <s v="music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0.83070139441536062"/>
    <n v="2.0063366666666669"/>
    <s v="music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0.81966602335303018"/>
    <n v="0.26840199999999997"/>
    <s v="music"/>
    <x v="12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9.0909090909090905E-3"/>
    <s v="music"/>
    <x v="12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30"/>
    <s v="music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0.8340283569641368"/>
    <n v="15.986666666666666"/>
    <s v="music"/>
    <x v="12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0.64443370388271304"/>
    <n v="1.55175"/>
    <s v="music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0.76657723265619016"/>
    <n v="0.65225"/>
    <s v="music"/>
    <x v="1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0.95264017419706037"/>
    <n v="1.837"/>
    <s v="music"/>
    <x v="1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8.5714285714285715E-2"/>
    <s v="music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0.84587695837250831"/>
    <n v="109.55100000000002"/>
    <s v="music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0.96666666666666667"/>
    <n v="5.3956834532374098E-2"/>
    <s v="music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0.45871559633027525"/>
    <n v="0.37586206896551722"/>
    <s v="music"/>
    <x v="1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4.8"/>
    <s v="music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0.69441631415394056"/>
    <n v="1.4400583333333332"/>
    <s v="music"/>
    <x v="12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0.95533795080009554"/>
    <n v="3.4891666666666667"/>
    <s v="music"/>
    <x v="13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5.5118110236220472"/>
    <n v="0.63500000000000001"/>
    <s v="music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44.554455445544555"/>
    <n v="7.2142857142857139E-3"/>
    <s v="music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294.11764705882354"/>
    <n v="3.7777777777777778E-2"/>
    <s v="music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22.222222222222221"/>
    <n v="1.8E-3"/>
    <s v="music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2.4074074074074074"/>
    <n v="1.35"/>
    <s v="music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48.888888888888886"/>
    <n v="6.9230769230769233E-3"/>
    <s v="music"/>
    <x v="13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5.46875"/>
    <n v="0.29090909090909089"/>
    <s v="music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4.1631973355537051"/>
    <n v="0.34314285714285714"/>
    <s v="music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900"/>
    <n v="0.01"/>
    <s v="music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8.4615384615384617"/>
    <n v="2.311111111111111E-2"/>
    <s v="music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22.58064516129031"/>
    <n v="7.0454545454545457E-3"/>
    <s v="music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18.46153846153846"/>
    <n v="1.6250000000000001E-2"/>
    <s v="music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23.07692307692308"/>
    <n v="1.0833333333333334E-2"/>
    <s v="music"/>
    <x v="13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77.777777777777771"/>
    <n v="5.6249999999999998E-3"/>
    <s v="music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4.1095890410958908"/>
    <n v="0.20857142857142857"/>
    <s v="music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s v="0"/>
    <n v="2500"/>
    <s v="music"/>
    <x v="13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2.4510108864696734"/>
    <n v="0.25719999999999998"/>
    <s v="music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1.4803849000740192"/>
    <n v="0.42861675126903553"/>
    <s v="music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76.92307692307692"/>
    <n v="3.2500000000000001E-2"/>
    <s v="music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.2608695652173911"/>
    <n v="0.1288"/>
    <s v="music"/>
    <x v="14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3.451327433628322"/>
    <n v="5.3809523809523807E-2"/>
    <s v="music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25"/>
    <n v="7.9365079365079361E-3"/>
    <s v="music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4.9668874172185431"/>
    <n v="8.0533333333333332E-2"/>
    <s v="music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2.4987506246876561"/>
    <n v="1.3340000000000001"/>
    <s v="music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00"/>
    <n v="4.0000000000000001E-3"/>
    <s v="music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1.3333333333333333"/>
    <n v="0.375"/>
    <s v="music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2.4390243902439024"/>
    <n v="0.20499999999999999"/>
    <s v="music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s v="0"/>
    <n v="500"/>
    <s v="music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13.888888888888889"/>
    <n v="7.1999999999999995E-2"/>
    <s v="music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10.591784164859002"/>
    <n v="2.3603200000000002"/>
    <s v="music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24"/>
    <n v="5.0000000000000001E-3"/>
    <s v="music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0.76923076923077"/>
    <n v="8.666666666666667E-2"/>
    <s v="music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2.4539877300613497"/>
    <n v="0.30562499999999998"/>
    <s v="music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3.3333333333333333E-2"/>
    <s v="music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2.5529742149604289"/>
    <n v="3.9169999999999998"/>
    <s v="music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41.025641025641029"/>
    <n v="9.75E-3"/>
    <s v="music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2.5"/>
    <n v="0.4"/>
    <s v="music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s v="0"/>
    <n v="1500"/>
    <s v="music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5.714285714285715"/>
    <n v="2.3333333333333334E-2"/>
    <s v="music"/>
    <x v="14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2.6785714285714284"/>
    <n v="0.112"/>
    <s v="music"/>
    <x v="14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238.0952380952381"/>
    <n v="2.8000000000000001E-2"/>
    <s v="music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s v="0"/>
    <n v="3250"/>
    <s v="music"/>
    <x v="13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33.33333333333331"/>
    <n v="1.3846153846153847E-2"/>
    <s v="music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1.25"/>
    <n v="5.3333333333333332E-3"/>
    <s v="music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31.12582781456956"/>
    <n v="3.0200000000000001E-2"/>
    <s v="music"/>
    <x v="13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3.163265306122447"/>
    <n v="3.9199999999999999E-3"/>
    <s v="music"/>
    <x v="13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s v="0"/>
    <n v="7500"/>
    <s v="music"/>
    <x v="1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s v="0"/>
    <n v="1450"/>
    <s v="music"/>
    <x v="1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s v="0"/>
    <n v="1250"/>
    <s v="music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0.76923076923077"/>
    <n v="0.20799999999999999"/>
    <s v="music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4.4715447154471546"/>
    <n v="7.6874999999999999E-3"/>
    <s v="music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s v="0"/>
    <n v="50000"/>
    <s v="music"/>
    <x v="1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16.66666666666667"/>
    <n v="2.9999999999999997E-4"/>
    <s v="music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15.136226034308779"/>
    <n v="0.56628571428571428"/>
    <s v="music"/>
    <x v="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s v="0"/>
    <n v="750"/>
    <s v="music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17.333333333333332"/>
    <n v="0.25"/>
    <s v="music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s v="0"/>
    <n v="1650"/>
    <s v="music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66.66666666666666"/>
    <n v="9.0909090909090905E-3"/>
    <s v="music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19.897959183673468"/>
    <n v="3.9199999999999999E-2"/>
    <s v="music"/>
    <x v="1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200"/>
    <n v="2.564102564102564E-2"/>
    <s v="music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s v="0"/>
    <n v="2750"/>
    <s v="music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.2362459546925568"/>
    <n v="0.84272727272727277"/>
    <s v="music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4.753521126760563"/>
    <n v="0.37866666666666665"/>
    <s v="music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45.454545454545453"/>
    <n v="1.2222222222222223E-2"/>
    <s v="music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9.1743119266055047"/>
    <n v="2.18E-2"/>
    <s v="music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7.5"/>
    <n v="5.3333333333333337E-2"/>
    <s v="music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s v="0"/>
    <n v="3500"/>
    <s v="music"/>
    <x v="13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s v="0"/>
    <n v="10000"/>
    <s v="music"/>
    <x v="13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9.2063492063492056"/>
    <n v="7.8750000000000001E-2"/>
    <s v="music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s v="0"/>
    <n v="250"/>
    <s v="music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2.6086956521739131"/>
    <n v="0.69"/>
    <s v="music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15.267175572519085"/>
    <n v="0.14555555555555555"/>
    <s v="music"/>
    <x v="1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6.8790731354091239"/>
    <n v="0.6905"/>
    <s v="music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16.666666666666668"/>
    <n v="1.2631578947368421E-2"/>
    <s v="music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.2894736842105261"/>
    <n v="0.76"/>
    <s v="music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70"/>
    <n v="0.01"/>
    <s v="music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s v="0"/>
    <n v="700"/>
    <s v="music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87.5"/>
    <n v="2.8571428571428571E-2"/>
    <s v="music"/>
    <x v="13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280"/>
    <n v="7.1428571428571426E-3"/>
    <s v="music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68.75"/>
    <n v="5.7142857142857143E-3"/>
    <s v="music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5.8290155440414511"/>
    <n v="0.56145454545454543"/>
    <s v="technology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43.066322136089575"/>
    <n v="0.129"/>
    <s v="technology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11.22754491017964"/>
    <n v="1.336E-2"/>
    <s v="technology"/>
    <x v="8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.380622837370241"/>
    <n v="3.8533333333333336E-2"/>
    <s v="technology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7.5041272699984995"/>
    <n v="2.2210000000000001"/>
    <s v="technology"/>
    <x v="8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40.257648953301128"/>
    <n v="4.9680000000000002E-2"/>
    <s v="technology"/>
    <x v="8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52.447552447552447"/>
    <n v="2.8600000000000001E-3"/>
    <s v="technology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s v="0"/>
    <n v="425"/>
    <s v="technology"/>
    <x v="8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8.3333333333333339"/>
    <n v="0.56470588235294117"/>
    <s v="technology"/>
    <x v="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73.260073260073256"/>
    <n v="6.8250000000000005E-2"/>
    <s v="technology"/>
    <x v="8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3.566333808844508"/>
    <n v="7.0099999999999996E-2"/>
    <s v="technology"/>
    <x v="8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2.6048450117218027"/>
    <n v="3.839"/>
    <s v="technology"/>
    <x v="8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2.503576537911302"/>
    <n v="0.39144000000000001"/>
    <s v="technology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19.04761904761905"/>
    <n v="2.5714285714285713E-3"/>
    <s v="technology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2.3037935800952236"/>
    <n v="0.43406666666666666"/>
    <s v="technology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17.663683466792275"/>
    <n v="1.1322666666666668"/>
    <s v="technology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58.072009291521489"/>
    <n v="2.8700000000000002E-3"/>
    <s v="technology"/>
    <x v="8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51.502145922746784"/>
    <n v="4.6600000000000001E-3"/>
    <s v="technology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8.827468785471055"/>
    <n v="7.3416666666666672E-2"/>
    <s v="technology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2.5733401955738548"/>
    <n v="2.4983926964124983"/>
    <s v="technology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2.169167803547067"/>
    <n v="0.5131"/>
    <s v="technology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2.3703186207240701"/>
    <n v="0.72019766397124885"/>
    <s v="technology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3.5112359550561796"/>
    <n v="7.4947368421052632E-3"/>
    <s v="technology"/>
    <x v="8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92.838196286472154"/>
    <n v="0.15079999999999999"/>
    <s v="technology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25.14220705346985"/>
    <n v="2.5114285714285714E-2"/>
    <s v="technology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83.892617449664428"/>
    <n v="2.7090909090909093E-3"/>
    <s v="technology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6.756756756756757"/>
    <n v="7.1040000000000006E-2"/>
    <s v="technology"/>
    <x v="8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5.6148231330713081"/>
    <n v="0.29683333333333334"/>
    <s v="technology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75.471698113207552"/>
    <n v="5.3E-3"/>
    <s v="technology"/>
    <x v="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2.1428571428571428"/>
    <n v="1.75"/>
    <s v="technology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2.1777003484320558"/>
    <n v="7.6533333333333328E-2"/>
    <s v="technology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442.47787610619469"/>
    <n v="4.5199999999999997E-2"/>
    <s v="technology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2.8880866425992782"/>
    <n v="6.9250000000000006E-2"/>
    <s v="technology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48.661800486618006"/>
    <n v="2.0549999999999999E-2"/>
    <s v="technology"/>
    <x v="8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78.57142857142858"/>
    <n v="1.4E-2"/>
    <s v="technology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8.358266206367475"/>
    <n v="5.2139999999999999E-2"/>
    <s v="technology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51.921079958463139"/>
    <n v="2.8889999999999999E-2"/>
    <s v="technology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2.9702970297029703"/>
    <n v="6.0600000000000003E-3"/>
    <s v="technology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1.7773585681535473"/>
    <n v="36.02703703703704"/>
    <s v="technology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1.2074728077123704"/>
    <n v="0.16765763004008352"/>
    <s v="technology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6.7294751009421265"/>
    <n v="4.245714285714286E-2"/>
    <s v="technology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8080.727272727273"/>
    <n v="1.1000000000000001E-3"/>
    <s v="technology"/>
    <x v="8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5833.333333333333"/>
    <n v="3.3750337503375034E-5"/>
    <s v="technology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.3891255568924588"/>
    <n v="1.7572000000000001"/>
    <s v="technology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94.339622641509436"/>
    <n v="1.0170890144791257E-3"/>
    <s v="technology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15.889830508474576"/>
    <n v="0.1888"/>
    <s v="technology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7.8431372549019605"/>
    <n v="8.5000000000000006E-2"/>
    <s v="technology"/>
    <x v="8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7.5642965204236008"/>
    <n v="0.33050000000000002"/>
    <s v="technology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s v="0"/>
    <n v="2500"/>
    <s v="technology"/>
    <x v="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5.9630292188431726"/>
    <n v="0.33539999999999998"/>
    <s v="technology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961.53846153846155"/>
    <n v="2.5999999999999999E-3"/>
    <s v="technology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23.584905660377359"/>
    <n v="8.4799999999999997E-3"/>
    <s v="technology"/>
    <x v="8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214.13276231263384"/>
    <n v="9.3399999999999997E-2"/>
    <s v="technology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3.9861055748533682"/>
    <n v="0.17560999999999999"/>
    <s v="technology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42.835724994645531"/>
    <n v="6.6699999999999995E-2"/>
    <s v="technology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13.774104683195592"/>
    <n v="3.63E-3"/>
    <s v="technology"/>
    <x v="8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61.53846153846154"/>
    <n v="6.4999999999999997E-3"/>
    <s v="technology"/>
    <x v="8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76.92307692307692"/>
    <n v="1.6250000000000001E-2"/>
    <s v="technology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1.7076988757649068"/>
    <n v="7.0270000000000001"/>
    <s v="technology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12.83916802191218"/>
    <n v="0.19471666666666668"/>
    <s v="technology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45.132163034705407"/>
    <n v="0.13216"/>
    <s v="technology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0.96153846153846156"/>
    <n v="5.8120040236950936E-3"/>
    <s v="technology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.3780405405405407"/>
    <n v="0.59199999999999997"/>
    <s v="technology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6.2285892245406416"/>
    <n v="0.32113211321132112"/>
    <s v="technology"/>
    <x v="8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1.2164266251459712"/>
    <n v="1.0276000000000001"/>
    <s v="technology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1.3324272827810422"/>
    <n v="6.0040800000000001"/>
    <s v="technology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17.094017094017094"/>
    <n v="1.17E-3"/>
    <s v="technology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2.256317689530686"/>
    <n v="3.3239999999999998"/>
    <s v="technology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374"/>
    <n v="8.3333333333333332E-3"/>
    <s v="technology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7.6161462300076161"/>
    <n v="7.0213903743315514E-2"/>
    <s v="technology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523.86363636363637"/>
    <n v="4.4000000000000003E-3"/>
    <s v="technology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266.66666666666669"/>
    <n v="6.5075921908893709E-4"/>
    <s v="technology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4.6435989080298549E-3"/>
    <n v="53.837552500000001"/>
    <s v="technology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2.896200185356812"/>
    <n v="1.7263999999999999"/>
    <s v="technology"/>
    <x v="8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.2679738562091503"/>
    <n v="0.12239999999999999"/>
    <s v="technology"/>
    <x v="8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7.5"/>
    <n v="2.4E-2"/>
    <s v="technology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5.186488388458834"/>
    <n v="0.31577777777777777"/>
    <s v="technology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4.3708586114656365"/>
    <n v="0.57196999999999998"/>
    <s v="technology"/>
    <x v="8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2.206119162640903"/>
    <n v="2.4840000000000001E-3"/>
    <s v="technology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2.112676056338028"/>
    <n v="1.0649999999999999"/>
    <s v="technology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0.48650345260514755"/>
    <n v="7.0800000000000002E-2"/>
    <s v="music"/>
    <x v="15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0.28424945353042558"/>
    <n v="6.8091032258064521"/>
    <s v="music"/>
    <x v="15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0.8703220191470844"/>
    <n v="0.76600000000000001"/>
    <s v="music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0.42167404596247099"/>
    <n v="2.3715000000000002"/>
    <s v="music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0.84290202739010145"/>
    <n v="11.863775"/>
    <s v="music"/>
    <x v="15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0.90968373935117708"/>
    <n v="3.8474910000000002"/>
    <s v="music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0.99991714972188017"/>
    <n v="0.10000828571428572"/>
    <s v="music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0.96999870684081213"/>
    <n v="1.1047142857142858"/>
    <s v="music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0.85273300929478979"/>
    <n v="1.5633915477936275"/>
    <s v="music"/>
    <x v="15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0.8947745168217609"/>
    <n v="1.1175999999999999"/>
    <s v="music"/>
    <x v="15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0.29231218941829873"/>
    <n v="0.68420000000000003"/>
    <s v="music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0.93109869646182497"/>
    <n v="5.37"/>
    <s v="music"/>
    <x v="15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0.92168415590799546"/>
    <n v="0.58588399999999996"/>
    <s v="music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0.97218155197657397"/>
    <n v="0.25296296296296295"/>
    <s v="music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0.76922011849066707"/>
    <n v="4.8946460843373494"/>
    <s v="music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0.92891760904684972"/>
    <n v="0.99039999999999995"/>
    <s v="music"/>
    <x v="1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0.88999291961188398"/>
    <n v="1.0991782608695653"/>
    <s v="music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0.97943192948090108"/>
    <n v="0.22688888888888889"/>
    <s v="music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0.68807339449541283"/>
    <n v="2.1800000000000002"/>
    <s v="music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0.78003120124804992"/>
    <n v="0.42733333333333334"/>
    <s v="music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340"/>
    <n v="0.5"/>
    <s v="journalism"/>
    <x v="16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s v="0"/>
    <n v="25"/>
    <s v="journalism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65"/>
    <n v="0.2"/>
    <s v="journalism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11.713716762328687"/>
    <n v="13.133846153846154"/>
    <s v="journalism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1166.6666666666667"/>
    <n v="6.0000000000000002E-5"/>
    <s v="journalism"/>
    <x v="16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7.593984962406012"/>
    <n v="3.7999999999999999E-2"/>
    <s v="journalism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s v="0"/>
    <n v="1500"/>
    <s v="journalism"/>
    <x v="1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2000"/>
    <n v="3.3333333333333332E-4"/>
    <s v="journalism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70.754716981132077"/>
    <n v="0.106"/>
    <s v="journalism"/>
    <x v="16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s v="0"/>
    <n v="6000"/>
    <s v="journalism"/>
    <x v="16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s v="0"/>
    <n v="1250"/>
    <s v="journalism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s v="0"/>
    <n v="250"/>
    <s v="journalism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s v="0"/>
    <n v="2168"/>
    <s v="journalism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00"/>
    <n v="3.4594095940959409E-3"/>
    <s v="journalism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s v="0"/>
    <n v="1250"/>
    <s v="journalism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s v="0"/>
    <n v="1750"/>
    <s v="journalism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s v="0"/>
    <n v="5000"/>
    <s v="journalism"/>
    <x v="1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s v="0"/>
    <n v="5000"/>
    <s v="journalism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s v="0"/>
    <n v="20000"/>
    <s v="journalism"/>
    <x v="16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s v="0"/>
    <n v="550"/>
    <s v="journalism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00"/>
    <n v="4.5454545454545456E-2"/>
    <s v="journalism"/>
    <x v="16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s v="0"/>
    <n v="2000"/>
    <s v="journalism"/>
    <x v="16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1.0473684210526315"/>
    <n v="4.7500000000000001E-2"/>
    <s v="journalism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s v="0"/>
    <n v="500"/>
    <s v="journalism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11.142751021418844"/>
    <n v="8.077"/>
    <s v="games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7.037037037037038"/>
    <n v="8.9999999999999998E-4"/>
    <s v="games"/>
    <x v="17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29.697089685210848"/>
    <n v="1.6836666666666666"/>
    <s v="games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3.8461538461538463"/>
    <n v="8.6666666666666663E-4"/>
    <s v="games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666.66666666666663"/>
    <n v="0.09"/>
    <s v="games"/>
    <x v="17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2.5882352941176472"/>
    <n v="2.8333333333333332E-2"/>
    <s v="games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42.85714285714286"/>
    <n v="3.1818181818181815E-2"/>
    <s v="games"/>
    <x v="17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s v="0"/>
    <n v="50"/>
    <s v="games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1470.5882352941176"/>
    <n v="0.51"/>
    <s v="games"/>
    <x v="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75"/>
    <n v="1.3333333333333334E-4"/>
    <s v="games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15.849721162312886"/>
    <n v="4.5426666666666664"/>
    <s v="games"/>
    <x v="17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22.222222222222221"/>
    <n v="8.3333333333333339E-4"/>
    <s v="games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1.5932361813315206"/>
    <n v="47.073999999999998"/>
    <s v="games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3.4041394335511983"/>
    <n v="9.7919999999999993E-2"/>
    <s v="games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13.333333333333334"/>
    <n v="1.8E-3"/>
    <s v="games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8.34808259587021"/>
    <n v="1.1299999999999999"/>
    <s v="games"/>
    <x v="17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10.982976386600768"/>
    <n v="7.0038461538461536E-2"/>
    <s v="games"/>
    <x v="17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5666.666666666667"/>
    <n v="5.9999999999999995E-4"/>
    <s v="games"/>
    <x v="17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78.57142857142858"/>
    <n v="8.2352941176470592E-4"/>
    <s v="games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21.95121951219512"/>
    <n v="4.1000000000000002E-2"/>
    <s v="games"/>
    <x v="17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s v="0"/>
    <n v="275"/>
    <s v="games"/>
    <x v="17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29.239766081871345"/>
    <n v="1.8654545454545455"/>
    <s v="games"/>
    <x v="17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1200"/>
    <n v="5.0000000000000001E-4"/>
    <s v="games"/>
    <x v="17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s v="0"/>
    <n v="550"/>
    <s v="games"/>
    <x v="1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7.0507055406010961"/>
    <n v="5.8021272727272732"/>
    <s v="games"/>
    <x v="1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12.776831345826235"/>
    <n v="2.6088888888888887E-2"/>
    <s v="games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2599.8000000000002"/>
    <n v="3.3333333333333332E-4"/>
    <s v="games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8"/>
    <n v="1.9232248634510347E-3"/>
    <s v="games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95.238095238095241"/>
    <n v="0.105"/>
    <s v="games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7.1005917159763312"/>
    <n v="2.1125000000000001E-2"/>
    <s v="games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5.4644642851721761"/>
    <n v="10.980033333333335"/>
    <s v="games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19.861762135536665"/>
    <n v="1.3985555555555556"/>
    <s v="games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5.5762081784386615"/>
    <n v="4.3039999999999997E-3"/>
    <s v="games"/>
    <x v="17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2127.6595744680849"/>
    <n v="3.9166666666666664E-3"/>
    <s v="games"/>
    <x v="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13.865779256794232"/>
    <n v="1.8030000000000001E-2"/>
    <s v="games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200"/>
    <n v="1E-3"/>
    <s v="games"/>
    <x v="17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40"/>
    <n v="0.02"/>
    <s v="games"/>
    <x v="17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2439.0243902439024"/>
    <n v="1.025E-2"/>
    <s v="games"/>
    <x v="17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18.823529411764707"/>
    <n v="4.2500000000000003E-3"/>
    <s v="games"/>
    <x v="17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61.728395061728392"/>
    <n v="3.0374999999999999E-2"/>
    <s v="games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20.19522046449007"/>
    <n v="0.19806666666666667"/>
    <s v="games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628.93081761006295"/>
    <n v="2.385E-2"/>
    <s v="games"/>
    <x v="1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2.4242424242424243"/>
    <n v="1.8333333333333334E-4"/>
    <s v="games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s v="0"/>
    <n v="5000"/>
    <s v="games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4.129692832764505"/>
    <n v="7.3249999999999996E-2"/>
    <s v="games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222.22222222222223"/>
    <n v="1.8E-3"/>
    <s v="games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96.07843137254903"/>
    <n v="2.5499999999999998E-2"/>
    <s v="games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2500"/>
    <n v="2.0000000000000002E-5"/>
    <s v="games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2.8139361466725847"/>
    <n v="12.509167999999999"/>
    <s v="games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200"/>
    <n v="5.6818181818181818E-5"/>
    <s v="games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600"/>
    <n v="0.01"/>
    <s v="games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754.71698113207549"/>
    <n v="8.8333333333333337E-3"/>
    <s v="games"/>
    <x v="17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2800.8066323101052"/>
    <n v="4.463E-3"/>
    <s v="games"/>
    <x v="17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12.048192771084338"/>
    <n v="1.66E-4"/>
    <s v="games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41.284403669724767"/>
    <n v="0.109"/>
    <s v="games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420"/>
    <n v="1.1111111111111111E-3"/>
    <s v="games"/>
    <x v="17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s v="0"/>
    <n v="12500"/>
    <s v="games"/>
    <x v="17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8620.689655172413"/>
    <n v="1.16E-3"/>
    <s v="games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s v="0"/>
    <n v="1600"/>
    <s v="games"/>
    <x v="17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454.54545454545456"/>
    <n v="3.4375E-3"/>
    <s v="games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211.76470588235293"/>
    <n v="8.5000000000000006E-2"/>
    <s v="games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s v="0"/>
    <n v="1500"/>
    <s v="games"/>
    <x v="18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200"/>
    <n v="3.3333333333333335E-3"/>
    <s v="games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59.82905982905983"/>
    <n v="0.29249999999999998"/>
    <s v="games"/>
    <x v="18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000"/>
    <n v="2.8571428571428571E-5"/>
    <s v="games"/>
    <x v="1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952.38095238095241"/>
    <n v="2.1000000000000001E-2"/>
    <s v="games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454.54545454545456"/>
    <n v="5.5000000000000003E-4"/>
    <s v="games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s v="0"/>
    <n v="20000"/>
    <s v="games"/>
    <x v="1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6.9541029207232263"/>
    <n v="3.5950000000000003E-2"/>
    <s v="games"/>
    <x v="18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50"/>
    <n v="2E-3"/>
    <s v="games"/>
    <x v="18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25000"/>
    <n v="12500.5"/>
    <s v="games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20"/>
    <n v="2E-3"/>
    <s v="games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15.518518518518519"/>
    <n v="0.27"/>
    <s v="games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2.5316455696202533"/>
    <n v="2.356801909307876"/>
    <s v="games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280"/>
    <n v="5.0000000000000001E-3"/>
    <s v="games"/>
    <x v="1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1600"/>
    <n v="1.4285714285714287E-4"/>
    <s v="games"/>
    <x v="18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s v="0"/>
    <n v="2500"/>
    <s v="games"/>
    <x v="18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s v="0"/>
    <n v="250"/>
    <s v="games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s v="0"/>
    <n v="2000"/>
    <s v="games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241.93548387096774"/>
    <n v="4.65E-2"/>
    <s v="games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s v="0"/>
    <n v="4650"/>
    <s v="food"/>
    <x v="19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800"/>
    <n v="1.0752688172043012E-2"/>
    <s v="food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11.320754716981131"/>
    <n v="6.6249999999999998E-3"/>
    <s v="food"/>
    <x v="19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s v="0"/>
    <n v="12500"/>
    <s v="food"/>
    <x v="19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205.47945205479451"/>
    <n v="2.9199999999999999E-3"/>
    <s v="food"/>
    <x v="19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666.66666666666663"/>
    <n v="5.0000000000000001E-3"/>
    <s v="food"/>
    <x v="1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9.9206349206349209"/>
    <n v="5.0400000000000002E-3"/>
    <s v="food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s v="0"/>
    <n v="12500"/>
    <s v="food"/>
    <x v="19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17.563117453347971"/>
    <n v="3.644E-2"/>
    <s v="food"/>
    <x v="19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60"/>
    <n v="3.1250000000000002E-3"/>
    <s v="food"/>
    <x v="19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15.384615384615385"/>
    <n v="4.0625000000000001E-2"/>
    <s v="food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32.97872340425531"/>
    <n v="3.7600000000000001E-2"/>
    <s v="food"/>
    <x v="19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s v="0"/>
    <n v="3250"/>
    <s v="food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66.225165562913901"/>
    <n v="2.3230769230769232E-2"/>
    <s v="food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214.28571428571428"/>
    <n v="3.5000000000000001E-3"/>
    <s v="food"/>
    <x v="19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s v="0"/>
    <n v="3375"/>
    <s v="food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25.974025974025974"/>
    <n v="0.1711111111111111"/>
    <s v="food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s v="0"/>
    <n v="9000"/>
    <s v="food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1714.2857142857142"/>
    <n v="1.9444444444444444E-3"/>
    <s v="food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s v="0"/>
    <n v="2600"/>
    <s v="food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s v="0"/>
    <n v="5000"/>
    <s v="food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4.8297512678097076"/>
    <n v="0.20705000000000001"/>
    <s v="food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5.2246603970741905"/>
    <n v="0.28710000000000002"/>
    <s v="food"/>
    <x v="19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61.287027579162412"/>
    <n v="6.5266666666666667E-2"/>
    <s v="food"/>
    <x v="19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17.647058823529413"/>
    <n v="1.7000000000000001E-2"/>
    <s v="food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588.23529411764707"/>
    <n v="9.4444444444444448E-4"/>
    <s v="food"/>
    <x v="1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250"/>
    <n v="0.01"/>
    <s v="food"/>
    <x v="19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000"/>
    <n v="1E-3"/>
    <s v="food"/>
    <x v="19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s v="0"/>
    <n v="4500"/>
    <s v="food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4166.666666666667"/>
    <n v="3.3333333333333335E-3"/>
    <s v="food"/>
    <x v="19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16.930022573363431"/>
    <n v="7.0879999999999997E-3"/>
    <s v="food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4.188034188034187"/>
    <n v="3.9E-2"/>
    <s v="food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17500"/>
    <n v="87505"/>
    <s v="food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s v="0"/>
    <n v="3000"/>
    <s v="food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15000"/>
    <n v="37502.5"/>
    <s v="food"/>
    <x v="19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18.75"/>
    <n v="4.2666666666666665E-2"/>
    <s v="food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8.5106382978723403"/>
    <n v="9.7916666666666666E-2"/>
    <s v="food"/>
    <x v="19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12500"/>
    <n v="8.0000000000000007E-5"/>
    <s v="food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23.80952380952381"/>
    <n v="8.4000000000000003E-4"/>
    <s v="food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25"/>
    <n v="0.1"/>
    <s v="food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0.95295850298882434"/>
    <n v="9.2344000000000008"/>
    <s v="photography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0.9484066767830045"/>
    <n v="0.59909090909090912"/>
    <s v="photography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0.93691442848219864"/>
    <n v="0.64039999999999997"/>
    <s v="photography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0.96037756558006804"/>
    <n v="1.2148000000000001"/>
    <s v="photography"/>
    <x v="2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0.62285892245406416"/>
    <n v="0.36697142857142856"/>
    <s v="photography"/>
    <x v="2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0.92783505154639179"/>
    <n v="4.8499999999999996"/>
    <s v="photography"/>
    <x v="2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0.7407407407407407"/>
    <n v="7.4999999999999997E-2"/>
    <s v="photography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0.91680814940577249"/>
    <n v="5.89"/>
    <s v="photography"/>
    <x v="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0.34482758620689657"/>
    <n v="0.10740740740740741"/>
    <s v="photography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0.96193486326783018"/>
    <n v="218.31"/>
    <s v="photography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0.3103277060575968"/>
    <n v="1.9180952380952381"/>
    <s v="photography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0.7407407407407407"/>
    <n v="1.08"/>
    <s v="photography"/>
    <x v="2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0.37049339499706163"/>
    <n v="3.9137"/>
    <s v="photography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0.39479917881770804"/>
    <n v="2.6202758620689655"/>
    <s v="photography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0.38372985418265543"/>
    <n v="0.60806666666666664"/>
    <s v="photography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0.98700334199777195"/>
    <n v="0.76942857142857146"/>
    <s v="photography"/>
    <x v="2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0.7961519323270857"/>
    <n v="2.2682468021068471"/>
    <s v="photography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0.97620182647361731"/>
    <n v="1.2804729166666668"/>
    <s v="photography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0.50189717130754252"/>
    <n v="8.3018333333333327"/>
    <s v="photography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0.9760479041916168"/>
    <n v="0.66800000000000004"/>
    <s v="photography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0.97138160352686242"/>
    <n v="0.82104294478527606"/>
    <s v="photography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0.99145820622330694"/>
    <n v="1.0086153846153847"/>
    <s v="photography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0.86956521739130432"/>
    <n v="7.9615384615384616E-2"/>
    <s v="photography"/>
    <x v="2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0.95999080248332946"/>
    <n v="19.328888888888891"/>
    <s v="photography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0.64391500321957507"/>
    <n v="0.92994011976047908"/>
    <s v="photography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0.94339622641509435"/>
    <n v="0.63600000000000001"/>
    <s v="photography"/>
    <x v="2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0.39321314118317835"/>
    <n v="8.4771666666666672"/>
    <s v="photography"/>
    <x v="2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0.98911968348170132"/>
    <n v="5.0549999999999998E-2"/>
    <s v="photography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0.77495350278983266"/>
    <n v="3.226"/>
    <s v="photography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0.97817908201655379"/>
    <n v="2.6579999999999999"/>
    <s v="photography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0.75872534142640369"/>
    <n v="0.40553846153846151"/>
    <s v="photography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0.12721348279730235"/>
    <n v="19.652005000000003"/>
    <s v="photography"/>
    <x v="2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0.68634179821551133"/>
    <n v="4.0796000000000001"/>
    <s v="photography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0.97465886939571145"/>
    <n v="1.9420714285714287"/>
    <s v="photography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0.58045791680103187"/>
    <n v="0.58509433962264146"/>
    <s v="photography"/>
    <x v="2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0.62826621580079922"/>
    <n v="2.8915555555555557"/>
    <s v="photography"/>
    <x v="20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0.9637006103437199"/>
    <n v="0.95198776758409787"/>
    <s v="photography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0.89758915712298193"/>
    <n v="0.16340066666666669"/>
    <s v="photography"/>
    <x v="2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0.35666518056174767"/>
    <n v="5.0977272727272727"/>
    <s v="photography"/>
    <x v="2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0.89201243411271791"/>
    <n v="5.5492499999999998"/>
    <s v="photography"/>
    <x v="2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14.150943396226415"/>
    <n v="5.3535353535353533E-2"/>
    <s v="music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22.727272727272727"/>
    <n v="8.8000000000000005E-3"/>
    <s v="music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25.81311306143521"/>
    <n v="0.64566666666666672"/>
    <s v="music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s v="0"/>
    <n v="1000"/>
    <s v="music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3.4129692832764507"/>
    <n v="0.73250000000000004"/>
    <s v="music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10"/>
    <n v="5.0000000000000001E-3"/>
    <s v="music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s v="0"/>
    <n v="250000"/>
    <s v="music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s v="0"/>
    <n v="2500"/>
    <s v="music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25"/>
    <n v="8.0000000000000002E-3"/>
    <s v="music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8.6206896551724146"/>
    <n v="2.3199999999999998E-2"/>
    <s v="music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s v="0"/>
    <n v="25000"/>
    <s v="music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5.876190476190473"/>
    <n v="4.1999999999999997E-3"/>
    <s v="music"/>
    <x v="21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s v="0"/>
    <n v="1250"/>
    <s v="music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s v="0"/>
    <n v="12500"/>
    <s v="music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5.617977528089888"/>
    <n v="7.1199999999999996E-3"/>
    <s v="music"/>
    <x v="21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s v="0"/>
    <n v="1250"/>
    <s v="music"/>
    <x v="21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3.19502074688797"/>
    <n v="9.64E-2"/>
    <s v="music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1.9708316909735908"/>
    <n v="0.31712499999999999"/>
    <s v="music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82.2"/>
    <n v="1E-3"/>
    <s v="music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7.0963926670609103"/>
    <n v="1.8562019758507136"/>
    <s v="music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0.96339113680154143"/>
    <n v="0.17299999999999999"/>
    <s v="music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0.83160083160083165"/>
    <n v="1.2024999999999999"/>
    <s v="music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0.85470085470085466"/>
    <n v="1.17"/>
    <s v="music"/>
    <x v="11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0.81871345029239762"/>
    <n v="2.1375000000000002"/>
    <s v="music"/>
    <x v="11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0.65945660775520976"/>
    <n v="1.0831428571428572"/>
    <s v="music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0.9574875526618154"/>
    <n v="2.0888"/>
    <s v="music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0.49961696033041336"/>
    <n v="12.0092"/>
    <s v="music"/>
    <x v="1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0.98231827111984282"/>
    <n v="0.2036"/>
    <s v="music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0.72644250726442505"/>
    <n v="0.80300000000000005"/>
    <s v="music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.2912795573360648E-4"/>
    <n v="8.680948571428571"/>
    <s v="music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0.50288973954814986"/>
    <n v="1332.3"/>
    <s v="music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0.49415252841377039"/>
    <n v="0.90611940298507465"/>
    <s v="music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0.84771792920594546"/>
    <n v="11.796376666666665"/>
    <s v="music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0.33929673041332509"/>
    <n v="0.54033333333333333"/>
    <s v="music"/>
    <x v="11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0.46916124915746454"/>
    <n v="4.6504654545454551"/>
    <s v="music"/>
    <x v="11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0.95932463545663849"/>
    <n v="0.21716666666666667"/>
    <s v="music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0.87976539589442815"/>
    <n v="1.5004"/>
    <s v="music"/>
    <x v="11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0.98765432098765427"/>
    <n v="0.61363636363636365"/>
    <s v="music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0.79735034347399414"/>
    <n v="4.0759999999999996"/>
    <s v="music"/>
    <x v="11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0.84033613445378152"/>
    <n v="0.27461538461538459"/>
    <s v="music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0.60073937153419599"/>
    <n v="0.72133333333333338"/>
    <s v="music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0.83929432133462178"/>
    <n v="6.4156461538461542"/>
    <s v="music"/>
    <x v="11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0.99528548978522791"/>
    <n v="2.7271428571428573"/>
    <s v="music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0.98231827111984282"/>
    <n v="2.3574736842105262"/>
    <s v="music"/>
    <x v="11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0.8571428571428571"/>
    <n v="0.63636363636363635"/>
    <s v="music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0.92039557426808971"/>
    <n v="1.7021666666666666"/>
    <s v="music"/>
    <x v="11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0.87168758716875872"/>
    <n v="0.61021276595744678"/>
    <s v="music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0.98231827111984282"/>
    <n v="0.76349999999999996"/>
    <s v="music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0.94339622641509435"/>
    <n v="0.70666666666666667"/>
    <s v="music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0.96618357487922701"/>
    <n v="0.82799999999999996"/>
    <s v="music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0.64526386646238476"/>
    <n v="9.6859599999999997"/>
    <s v="music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0.61674842009613051"/>
    <n v="0.97284399999999993"/>
    <s v="music"/>
    <x v="11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0.95766177301500655"/>
    <n v="0.208842"/>
    <s v="music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0.94229096060281492"/>
    <n v="5.3062166666666668"/>
    <s v="music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0.64541753549796443"/>
    <n v="0.6714"/>
    <s v="music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0.90275869381290041"/>
    <n v="2.1329492307692308"/>
    <s v="music"/>
    <x v="11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0.90161677920847672"/>
    <n v="1.3292409715564077"/>
    <s v="music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0.90322580645161288"/>
    <n v="0.51666666666666672"/>
    <s v="music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0.80897422068816738"/>
    <n v="2.648857142857143"/>
    <s v="music"/>
    <x v="11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0.4738213693437574"/>
    <n v="0.14069999999999999"/>
    <s v="music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0.99009900990099009"/>
    <n v="2.02"/>
    <s v="theater"/>
    <x v="6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0.98376783079193308"/>
    <n v="1.0165"/>
    <s v="theater"/>
    <x v="6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0.92307692307692313"/>
    <n v="0.8125"/>
    <s v="theater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0.41322314049586778"/>
    <n v="0.40333333333333332"/>
    <s v="theater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0.99552015928322546"/>
    <n v="16.071999999999999"/>
    <s v="theater"/>
    <x v="6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0.79957356076759056"/>
    <n v="0.46899999999999997"/>
    <s v="theater"/>
    <x v="6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0.92105263157894735"/>
    <n v="2.5333333333333332"/>
    <s v="theater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0.68634179821551133"/>
    <n v="1.2488571428571429"/>
    <s v="theater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0.90909090909090906"/>
    <n v="0.62333333333333329"/>
    <s v="theater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0.97815454841865013"/>
    <n v="9.0205882352941185"/>
    <s v="theater"/>
    <x v="6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0.81967213114754101"/>
    <n v="4.0666666666666663E-2"/>
    <s v="theater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0.98077677520596307"/>
    <n v="5.0979999999999999"/>
    <s v="theater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0.70833333333333337"/>
    <n v="0.48"/>
    <s v="theater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0.91303355398310893"/>
    <n v="25.770588235294117"/>
    <s v="theater"/>
    <x v="6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0.95556617295747726"/>
    <n v="0.10465000000000001"/>
    <s v="theater"/>
    <x v="6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0.80645161290322576"/>
    <n v="2.17"/>
    <s v="theater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0.7407407407407407"/>
    <n v="1.1571428571428573"/>
    <s v="theater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0.97323600973236013"/>
    <n v="0.68500000000000005"/>
    <s v="theater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1.25"/>
    <s v="theater"/>
    <x v="6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0.76769032688254113"/>
    <n v="1.8236520000000001"/>
    <s v="theater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2.5235000946312534"/>
    <n v="4.5288571428571425"/>
    <s v="technology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3.849608623123316"/>
    <n v="0.194825"/>
    <s v="technology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1.5326524640871662"/>
    <n v="2.3923666666666668"/>
    <s v="technology"/>
    <x v="8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8.6850790342192106"/>
    <n v="5.2336363636363639E-2"/>
    <s v="technology"/>
    <x v="8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8.8028169014084501"/>
    <n v="2.2720000000000001E-2"/>
    <s v="technology"/>
    <x v="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0.89292646944638554"/>
    <n v="1.2879"/>
    <s v="technology"/>
    <x v="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6.4516129032258061"/>
    <n v="0.26956521739130435"/>
    <s v="technology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.1222680154864495"/>
    <n v="4.0034999999999998"/>
    <s v="technology"/>
    <x v="8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64.28571428571428"/>
    <n v="1.12E-4"/>
    <s v="technology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.213883978788366"/>
    <n v="2.7056521739130437"/>
    <s v="technology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88.757396449704146"/>
    <n v="5.0700000000000002E-2"/>
    <s v="technology"/>
    <x v="8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2.4750024750024751"/>
    <n v="0.22446666666666668"/>
    <s v="technology"/>
    <x v="8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75000"/>
    <n v="37500.5"/>
    <s v="technology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17.441353449027645"/>
    <n v="0.15289333333333333"/>
    <s v="technology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6.5252854812398047"/>
    <n v="3.065E-2"/>
    <s v="technology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6.6210045662100461"/>
    <n v="2.1899999999999999E-2"/>
    <s v="technology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98.80715705765408"/>
    <n v="8.6724137931034478E-2"/>
    <s v="technology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76.756936368167473"/>
    <n v="6.019E-2"/>
    <s v="technology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30.18867924528303"/>
    <n v="2.2943722943722945E-4"/>
    <s v="technology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11.261261261261261"/>
    <n v="3.8057142857142859E-2"/>
    <s v="technology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.16260162601626"/>
    <n v="0.32800000000000001"/>
    <s v="technology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41.152263374485599"/>
    <n v="9.7199999999999995E-3"/>
    <s v="technology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88.495575221238937"/>
    <n v="5.6500000000000002E-2"/>
    <s v="technology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28.152492668621701"/>
    <n v="1.7049999999999999E-2"/>
    <s v="technology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42.906178489702519"/>
    <n v="3.6416666666666667E-2"/>
    <s v="technology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22.54901960784314"/>
    <n v="5.4400000000000004E-3"/>
    <s v="technology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4.4455734789787886"/>
    <n v="0.15745999999999999"/>
    <s v="technology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73.163593795727252"/>
    <n v="9.7628571428571426E-2"/>
    <s v="technology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s v="0"/>
    <n v="5057.5"/>
    <s v="technology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s v="0"/>
    <n v="1250"/>
    <s v="technology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9.2987485142976993"/>
    <n v="5.7211999999999996"/>
    <s v="technology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5.0607287449392713"/>
    <n v="3.7142857142857144E-2"/>
    <s v="technology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1.1772046099332525"/>
    <n v="3.3978799999999998"/>
    <s v="technology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2.0250293629257623"/>
    <n v="0.24690999999999999"/>
    <s v="technology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0.272452068617557"/>
    <n v="1.9820000000000001E-2"/>
    <s v="technology"/>
    <x v="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15.073861923424781"/>
    <n v="0.11056666666666666"/>
    <s v="technology"/>
    <x v="8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s v="0"/>
    <n v="840"/>
    <s v="technology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1.4212620807276861"/>
    <n v="10.470238095238095"/>
    <s v="technology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500"/>
    <n v="4.0000000000000001E-3"/>
    <s v="technology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0.97753621771686638"/>
    <n v="1.02298"/>
    <s v="technology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0.26473702788563358"/>
    <n v="0.11332"/>
    <s v="publishing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0.8"/>
    <n v="0.25"/>
    <s v="publishing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0.67876437179664773"/>
    <n v="24.063333333333333"/>
    <s v="publishing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0.97847358121330719"/>
    <n v="0.52142857142857146"/>
    <s v="publishing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0.98162071846282373"/>
    <n v="2.3940000000000001"/>
    <s v="publishing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0.48971596474045054"/>
    <n v="1.7378723404255318"/>
    <s v="publishing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0.96107640557424312"/>
    <n v="1.0405"/>
    <s v="publishing"/>
    <x v="9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0.98750802350269096"/>
    <n v="4.0506000000000002"/>
    <s v="publishing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0.73453797561333922"/>
    <n v="0.68069999999999997"/>
    <s v="publishing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0.74850299401197606"/>
    <n v="0.1336"/>
    <s v="publishing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0.76775431861804222"/>
    <n v="1.5629999999999999"/>
    <s v="publishing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0.81512879034887509"/>
    <n v="2.5558333333333332"/>
    <s v="publishing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0.54701426741918668"/>
    <n v="2.486224"/>
    <s v="publishing"/>
    <x v="9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0.79808459696727851"/>
    <n v="0.73705882352941177"/>
    <s v="publishing"/>
    <x v="9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0.89552238805970152"/>
    <n v="1.675"/>
    <s v="publishing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0.86387434554973819"/>
    <n v="0.25466666666666665"/>
    <s v="publishing"/>
    <x v="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0.57736720554272514"/>
    <n v="3.9363636363636365"/>
    <s v="publishing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0.79375578780261935"/>
    <n v="5.0393333333333334"/>
    <s v="publishing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0.91659028414298804"/>
    <n v="0.18183333333333335"/>
    <s v="publishing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0.2"/>
    <s v="publishing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0.84286574352799515"/>
    <n v="249.15"/>
    <s v="music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0.99734042553191493"/>
    <n v="0.17904761904761904"/>
    <s v="music"/>
    <x v="11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0.79058133026376953"/>
    <n v="1.2648920000000001"/>
    <s v="music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0.87519691930684407"/>
    <n v="0.76173333333333337"/>
    <s v="music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0.90334236675700086"/>
    <n v="1.107"/>
    <s v="music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0.94923443773259697"/>
    <n v="6.8181259999999995"/>
    <s v="music"/>
    <x v="11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0.96463022508038587"/>
    <n v="4.8053152039555007E-2"/>
    <s v="music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0.9338225483655771"/>
    <n v="4.996666666666667"/>
    <s v="music"/>
    <x v="1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0.80645161290322576"/>
    <n v="8.8584083440491498E-2"/>
    <s v="music"/>
    <x v="11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0.95229025807065992"/>
    <n v="21.001999999999999"/>
    <s v="music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0.52779732582688244"/>
    <n v="0.28420000000000001"/>
    <s v="music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0.58368597694440394"/>
    <n v="4.5686666666666671"/>
    <s v="music"/>
    <x v="11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0.39606080068507815"/>
    <n v="2.3355000000000001"/>
    <s v="music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0.86092715231788075"/>
    <n v="0.4081081081081081"/>
    <s v="music"/>
    <x v="1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0.49176297024834031"/>
    <n v="3.1284615384615386"/>
    <s v="music"/>
    <x v="11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0.89605734767025091"/>
    <n v="5.58"/>
    <s v="music"/>
    <x v="11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0.23584905660377359"/>
    <n v="1.06E-2"/>
    <s v="music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0.93370681605975725"/>
    <n v="214.2"/>
    <s v="music"/>
    <x v="1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0.95819858665708468"/>
    <n v="1.6698"/>
    <s v="music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0.47078964262786216"/>
    <n v="0.58412500000000001"/>
    <s v="music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0.80589454294266638"/>
    <n v="1.9740909090909091"/>
    <s v="music"/>
    <x v="11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0.90574685054837312"/>
    <n v="2.5235685714285712"/>
    <s v="music"/>
    <x v="11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0.45714285714285713"/>
    <n v="0.109375"/>
    <s v="music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0.73193046660567251"/>
    <n v="13.6625"/>
    <s v="music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0.74179904070548053"/>
    <n v="1.6850924999999999"/>
    <s v="music"/>
    <x v="11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0.68775790921595603"/>
    <n v="0.1454"/>
    <s v="music"/>
    <x v="11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0.91653027823240585"/>
    <n v="6.11"/>
    <s v="music"/>
    <x v="11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0.90744101633393826"/>
    <n v="0.19678571428571429"/>
    <s v="music"/>
    <x v="1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0.87997184090109115"/>
    <n v="5.6820000000000004"/>
    <s v="music"/>
    <x v="11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0.97703957010258913"/>
    <n v="4.0940000000000003"/>
    <s v="music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0.81877729257641918"/>
    <n v="9.1600000000000001E-2"/>
    <s v="music"/>
    <x v="1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0.89376915219611852"/>
    <n v="5.2213333333333329"/>
    <s v="music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0.93196644920782856"/>
    <n v="1.8394285714285714"/>
    <s v="music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0.87834870443566093"/>
    <n v="1.8975"/>
    <s v="music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0.91172813924575213"/>
    <n v="0.48259999999999997"/>
    <s v="music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0.79274200651810089"/>
    <n v="2.5802272727272726"/>
    <s v="music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0.59726962457337884"/>
    <n v="6.5111111111111106E-2"/>
    <s v="music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0.20140175622331427"/>
    <n v="35.465714285714284"/>
    <s v="music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0.91608647856357639"/>
    <n v="1.0915999999999999"/>
    <s v="music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0.97489641725566656"/>
    <n v="1.6412"/>
    <s v="music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60.165975103734439"/>
    <n v="6.0249999999999998E-2"/>
    <s v="publishing"/>
    <x v="22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238.0952380952381"/>
    <n v="7.241379310344828E-3"/>
    <s v="publishing"/>
    <x v="22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800"/>
    <n v="5.9999999999999995E-4"/>
    <s v="publishing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200"/>
    <n v="1.25E-3"/>
    <s v="publishing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13.888888888888889"/>
    <n v="2.4E-2"/>
    <s v="publishing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s v="0"/>
    <n v="2000"/>
    <s v="publishing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6000"/>
    <n v="2.5000000000000001E-4"/>
    <s v="publishing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428.57142857142856"/>
    <n v="1.1666666666666668E-3"/>
    <s v="publishing"/>
    <x v="22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21.875"/>
    <n v="0.10666666666666667"/>
    <s v="publishing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20"/>
    <n v="1.4285714285714285E-2"/>
    <s v="publishing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500"/>
    <n v="5.0000000000000001E-4"/>
    <s v="publishing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5.5"/>
    <n v="1.6"/>
    <s v="publishing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s v="0"/>
    <n v="25000"/>
    <s v="publishing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81.818181818181813"/>
    <n v="1.1000000000000001E-3"/>
    <s v="publishing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500"/>
    <n v="1.3333333333333333E-3"/>
    <s v="publishing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14.157303370786517"/>
    <n v="0.14833333333333334"/>
    <s v="publishing"/>
    <x v="2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6.666666666666664"/>
    <n v="4.7619047619047619E-4"/>
    <s v="publishing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000"/>
    <n v="1.8181818181818181"/>
    <s v="publishing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961.53846153846155"/>
    <n v="1.2999999999999999E-4"/>
    <s v="publishing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00"/>
    <n v="4.0000000000000001E-3"/>
    <s v="publishing"/>
    <x v="22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4.9115913555992146"/>
    <n v="5.0900000000000001E-2"/>
    <s v="publishing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s v="0"/>
    <n v="6500"/>
    <s v="publishing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s v="0"/>
    <n v="500"/>
    <s v="publishing"/>
    <x v="22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11.933174224343675"/>
    <n v="0.41899999999999998"/>
    <s v="publishing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22.222222222222221"/>
    <n v="8.9999999999999993E-3"/>
    <s v="publishing"/>
    <x v="2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s v="0"/>
    <n v="5000"/>
    <s v="publishing"/>
    <x v="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12.406947890818859"/>
    <n v="4.0300000000000002E-2"/>
    <s v="publishing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.1301786043085986"/>
    <n v="1.0862000000000001"/>
    <s v="publishing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s v="0"/>
    <n v="20000"/>
    <s v="publishing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14.906832298136646"/>
    <n v="2.0125000000000001E-2"/>
    <s v="publishing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.012210012210012"/>
    <n v="0.6825"/>
    <s v="publishing"/>
    <x v="22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000"/>
    <n v="1.8292682926829268E-4"/>
    <s v="publishing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29.87012987012986"/>
    <n v="5.1333333333333335E-3"/>
    <s v="publishing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3.7174721189591078"/>
    <n v="8.0699999999999994E-2"/>
    <s v="publishing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3.333333333333336"/>
    <n v="0.2"/>
    <s v="publishing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15.138888888888889"/>
    <n v="8.9999999999999993E-3"/>
    <s v="publishing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13000"/>
    <n v="6500.5"/>
    <s v="publishing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89.10891089108911"/>
    <n v="0.15538461538461537"/>
    <s v="publishing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s v="0"/>
    <n v="750"/>
    <s v="publishing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s v="0"/>
    <n v="6500"/>
    <s v="publishing"/>
    <x v="2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s v="0"/>
    <n v="2475"/>
    <s v="publishing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s v="0"/>
    <n v="65000"/>
    <s v="publishing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s v="0"/>
    <n v="450"/>
    <s v="publishing"/>
    <x v="2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6666.666666666667"/>
    <n v="8.3333333333333329E-2"/>
    <s v="publishing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s v="0"/>
    <n v="100000"/>
    <s v="publishing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s v="0"/>
    <n v="4444"/>
    <s v="publishing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00000"/>
    <n v="50000.5"/>
    <s v="publishing"/>
    <x v="2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9475"/>
    <n v="2.0000000000000002E-5"/>
    <s v="publishing"/>
    <x v="22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s v="0"/>
    <n v="7000"/>
    <s v="publishing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s v="0"/>
    <n v="12500"/>
    <s v="publishing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16.66666666666667"/>
    <n v="5.9999999999999995E-4"/>
    <s v="publishing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9.5238095238095237"/>
    <n v="0.9"/>
    <s v="publishing"/>
    <x v="22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4.482758620689658"/>
    <n v="9.6666666666666672E-3"/>
    <s v="publishing"/>
    <x v="2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s v="0"/>
    <n v="3000"/>
    <s v="publishing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s v="0"/>
    <n v="2500"/>
    <s v="publishing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s v="0"/>
    <n v="18500"/>
    <s v="publishing"/>
    <x v="22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s v="0"/>
    <n v="12500000"/>
    <s v="publishing"/>
    <x v="22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0.98770699869425127"/>
    <n v="6.0746759999999998E-4"/>
    <s v="publishing"/>
    <x v="2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0.92151035547261961"/>
    <n v="0.28937999999999997"/>
    <s v="publishing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0.67720090293453727"/>
    <n v="0.2215"/>
    <s v="publishing"/>
    <x v="2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0.61274509803921573"/>
    <n v="13.6"/>
    <s v="publishing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0.21909908646635898"/>
    <n v="27.384870000000003"/>
    <s v="publishing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0.92697896974398586"/>
    <n v="0.57534566666666664"/>
    <s v="publishing"/>
    <x v="23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0.86896072297532156"/>
    <n v="2.8769999999999998"/>
    <s v="publishing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0.9768637532133676"/>
    <n v="0.24312500000000001"/>
    <s v="publishing"/>
    <x v="2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0.92229771978823627"/>
    <n v="5.0503157894736841"/>
    <s v="publishing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0.79914757591901975"/>
    <n v="4.2418079096045197E-2"/>
    <s v="publishing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0.96301423455415447"/>
    <n v="22.152666666666665"/>
    <s v="publishing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0.72095974160802856"/>
    <n v="1.0836250000000001"/>
    <s v="publishing"/>
    <x v="2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0.82976534236118027"/>
    <n v="7.2309600000000002E-2"/>
    <s v="publishing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0.89073634204275531"/>
    <n v="2.2453333333333334"/>
    <s v="publishing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0.53002690769934757"/>
    <n v="9.4334833333333332"/>
    <s v="publishing"/>
    <x v="2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0.15115908788590915"/>
    <n v="2.6462186666666665"/>
    <s v="publishing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0.89839187853741798"/>
    <n v="5.5655000000000001"/>
    <s v="publishing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8.4629990319513931E-2"/>
    <n v="19.693570333333334"/>
    <s v="publishing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0.7279344858962693"/>
    <n v="4.3959999999999999E-2"/>
    <s v="publishing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0.85440582909832852"/>
    <n v="36.575125"/>
    <s v="publishing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47.61904761904762"/>
    <n v="2.0999999999999999E-3"/>
    <s v="publishing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000"/>
    <n v="1E-3"/>
    <s v="publishing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40"/>
    <n v="0.01"/>
    <s v="publishing"/>
    <x v="1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s v="0"/>
    <n v="1000"/>
    <s v="publishing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44.666666666666664"/>
    <n v="7.4999999999999997E-2"/>
    <s v="publishing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416.66666666666669"/>
    <n v="7.164179104477612E-3"/>
    <s v="publishing"/>
    <x v="1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s v="0"/>
    <n v="5000"/>
    <s v="publishing"/>
    <x v="1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41.666666666666664"/>
    <n v="3.5999999999999997E-2"/>
    <s v="publishing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s v="0"/>
    <n v="2500"/>
    <s v="publishing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.2402234636871508"/>
    <n v="0.17899999999999999"/>
    <s v="publishing"/>
    <x v="1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12"/>
    <n v="3.4482758620689655E-2"/>
    <s v="publishing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33.33333333333334"/>
    <n v="2.5000000000000001E-2"/>
    <s v="publishing"/>
    <x v="10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s v="0"/>
    <n v="1200"/>
    <s v="publishing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11.235955056179776"/>
    <n v="0.18541666666666667"/>
    <s v="publishing"/>
    <x v="1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s v="0"/>
    <n v="1000"/>
    <s v="publishing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s v="0"/>
    <n v="750"/>
    <s v="publishing"/>
    <x v="10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15000"/>
    <n v="7500.5"/>
    <s v="publishing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52.631578947368418"/>
    <n v="3.8E-3"/>
    <s v="publishing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400"/>
    <n v="1.6666666666666668E-3"/>
    <s v="publishing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3.9942938659058487"/>
    <n v="0.35049999999999998"/>
    <s v="publishing"/>
    <x v="1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0.60121167275586185"/>
    <n v="30.89"/>
    <s v="photography"/>
    <x v="2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0.98575141141679357"/>
    <n v="0.42919230769230771"/>
    <s v="photography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0.92685736035967015"/>
    <n v="0.18390590909090909"/>
    <s v="photography"/>
    <x v="2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0.3597918742389018"/>
    <n v="4.8175999999999997"/>
    <s v="photography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0.96542569239123877"/>
    <n v="2.5496923076923075"/>
    <s v="photography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0.89766606822262118"/>
    <n v="0.1044375"/>
    <s v="photography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0.46511627906976744"/>
    <n v="1.72"/>
    <s v="photography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0.90283539114733302"/>
    <n v="17.075833333333332"/>
    <s v="photography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0.80879151757943024"/>
    <n v="1.1695794594594595"/>
    <s v="photography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0.98975602513980299"/>
    <n v="0.92374857142857147"/>
    <s v="photography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0.8945115328094051"/>
    <n v="0.97818749999999999"/>
    <s v="photography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0.17896405379148131"/>
    <n v="1.3969285714285715"/>
    <s v="photography"/>
    <x v="20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0.6665833437486981"/>
    <n v="3.4289999999999998"/>
    <s v="photography"/>
    <x v="2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0.93917878207295535"/>
    <n v="3.327375"/>
    <s v="photography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0.63617683171214268"/>
    <n v="18.862680000000001"/>
    <s v="photography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0.92031182330012995"/>
    <n v="6.1573333333333334E-2"/>
    <s v="photography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0.61736016792196569"/>
    <n v="1.4292352941176472"/>
    <s v="photography"/>
    <x v="2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0.48693393929556888"/>
    <n v="2.0536666666666665"/>
    <s v="photography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0.96745585982639537"/>
    <n v="0.62018333333333331"/>
    <s v="photography"/>
    <x v="2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0.96644295302013428"/>
    <n v="2.0694444444444446"/>
    <s v="photography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0.93621270752715013"/>
    <n v="2.2252777777777779"/>
    <s v="photography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0.71960178725924362"/>
    <n v="1.6120026666666667"/>
    <s v="photography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0.80100450294423275"/>
    <n v="0.53094252873563219"/>
    <s v="photography"/>
    <x v="2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0.48309178743961351"/>
    <n v="0.33567567567567569"/>
    <s v="photography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0.57469358885094446"/>
    <n v="1.5080499999999999"/>
    <s v="photography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0.83107497741644087"/>
    <n v="10.64423076923077"/>
    <s v="photography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0.90543389685814435"/>
    <n v="0.16806739130434784"/>
    <s v="photography"/>
    <x v="2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0.35515567657156388"/>
    <n v="2.4134285714285713"/>
    <s v="photography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0.99325631240524859"/>
    <n v="6.3763333333333332"/>
    <s v="photography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0.74169827714085912"/>
    <n v="2.4836315789473686"/>
    <s v="photography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0.56831922611850061"/>
    <n v="0.11814285714285715"/>
    <s v="photography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0.20660303293252344"/>
    <n v="10.298297872340425"/>
    <s v="photography"/>
    <x v="2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0.68898994074686515"/>
    <n v="13.0626"/>
    <s v="photography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0.23938716884774977"/>
    <n v="0.69622222222222219"/>
    <s v="photography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0.75514442137058713"/>
    <n v="0.70626666666666671"/>
    <s v="photography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0.39950714135661308"/>
    <n v="7.5092524999999997"/>
    <s v="photography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0.5558643690939411"/>
    <n v="1.7989999999999999"/>
    <s v="photography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0.97438752783964366"/>
    <n v="0.59866666666666668"/>
    <s v="photography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0.73536927671284047"/>
    <n v="3.8853171428571431"/>
    <s v="photography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0.84841628959276016"/>
    <n v="0.88400000000000001"/>
    <s v="photography"/>
    <x v="2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000"/>
    <n v="4.0000000000000002E-4"/>
    <s v="photography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25"/>
    <n v="1.1111111111111111E-3"/>
    <s v="photography"/>
    <x v="24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225"/>
    <n v="0.02"/>
    <s v="photography"/>
    <x v="2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s v="0"/>
    <n v="500"/>
    <s v="photography"/>
    <x v="2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000"/>
    <n v="1E-3"/>
    <s v="photography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3.4602076124567476"/>
    <n v="9.633333333333334E-2"/>
    <s v="photography"/>
    <x v="24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s v="0"/>
    <n v="10"/>
    <s v="photography"/>
    <x v="24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11.666666666666666"/>
    <n v="3"/>
    <s v="photography"/>
    <x v="24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2.9411764705882355"/>
    <n v="0.24285714285714285"/>
    <s v="photography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7.4257425742574261"/>
    <n v="0.20200000000000001"/>
    <s v="photography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s v="0"/>
    <n v="1750"/>
    <s v="photography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2.0330969267139478"/>
    <n v="0.60428571428571431"/>
    <s v="photography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s v="0"/>
    <n v="3000"/>
    <s v="photography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s v="0"/>
    <n v="10000"/>
    <s v="photography"/>
    <x v="24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s v="0"/>
    <n v="375"/>
    <s v="photography"/>
    <x v="24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2.2156573116691285"/>
    <n v="0.90266666666666662"/>
    <s v="photography"/>
    <x v="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25"/>
    <n v="6.6666666666666666E-2"/>
    <s v="photography"/>
    <x v="24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21.428571428571427"/>
    <n v="1.4E-2"/>
    <s v="photography"/>
    <x v="24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00"/>
    <n v="6.6666666666666666E-2"/>
    <s v="photography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26.595744680851062"/>
    <n v="6.2666666666666669E-3"/>
    <s v="photography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49.25373134328359"/>
    <n v="2.6800000000000001E-2"/>
    <s v="publishing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s v="0"/>
    <n v="2000"/>
    <s v="publishing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70.588235294117652"/>
    <n v="2.1250000000000002E-2"/>
    <s v="publishing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000"/>
    <n v="1.6666666666666668E-3"/>
    <s v="publishing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40"/>
    <n v="0.01"/>
    <s v="publishing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4.7058823529411766"/>
    <n v="1.59375"/>
    <s v="publishing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24.285714285714285"/>
    <n v="1.1666666666666667E-2"/>
    <s v="publishing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7.3313782991202343"/>
    <n v="0.4011764705882353"/>
    <s v="publishing"/>
    <x v="2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s v="0"/>
    <n v="15000"/>
    <s v="publishing"/>
    <x v="25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2.4154589371980677"/>
    <n v="8.2799999999999999E-2"/>
    <s v="publishing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51.25"/>
    <n v="1.3333333333333334E-2"/>
    <s v="publishing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20"/>
    <n v="1.0330578512396695E-2"/>
    <s v="publishing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40.358744394618832"/>
    <n v="8.9200000000000002E-2"/>
    <s v="publishing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19.762845849802371"/>
    <n v="5.6222222222222222E-2"/>
    <s v="publishing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4.3649061545176782"/>
    <n v="0.2291"/>
    <s v="publishing"/>
    <x v="25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7.6923076923076925"/>
    <n v="6.5000000000000002E-2"/>
    <s v="publishing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81.81818181818181"/>
    <n v="1.0999999999999999E-2"/>
    <s v="publishing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9.2536585365853661"/>
    <n v="2.0500000000000001E-2"/>
    <s v="publishing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19.03571428571429"/>
    <n v="1.4760147601476014E-2"/>
    <s v="publishing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s v="0"/>
    <n v="875"/>
    <s v="publishing"/>
    <x v="2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200"/>
    <n v="2.8571428571428571E-3"/>
    <s v="photography"/>
    <x v="26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10.75268817204301"/>
    <n v="9.2999999999999999E-2"/>
    <s v="photography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1333.3333333333333"/>
    <n v="1.4999999999999999E-2"/>
    <s v="photography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s v="0"/>
    <n v="600"/>
    <s v="photography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1.2658227848101267"/>
    <n v="1.3166666666666667"/>
    <s v="photography"/>
    <x v="26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s v="0"/>
    <n v="750"/>
    <s v="photography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7500"/>
    <n v="6.6666666666666664E-4"/>
    <s v="photography"/>
    <x v="26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s v="0"/>
    <n v="258"/>
    <s v="photography"/>
    <x v="26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s v="0"/>
    <n v="600"/>
    <s v="photography"/>
    <x v="2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58.823529411764703"/>
    <n v="0.85"/>
    <s v="photography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3.4213098729227762"/>
    <n v="6.8199999999999997E-2"/>
    <s v="photography"/>
    <x v="26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s v="0"/>
    <n v="12.5"/>
    <s v="photography"/>
    <x v="26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7333.333333333333"/>
    <n v="0.12"/>
    <s v="photography"/>
    <x v="26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4.8780487804878048"/>
    <n v="9.3181818181818175E-3"/>
    <s v="photography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357.14285714285717"/>
    <n v="0.28000000000000003"/>
    <s v="photography"/>
    <x v="26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43.333333333333336"/>
    <n v="7.5000000000000002E-4"/>
    <s v="photography"/>
    <x v="26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s v="0"/>
    <n v="7500"/>
    <s v="photography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800"/>
    <n v="6.666666666666667E-5"/>
    <s v="photography"/>
    <x v="26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s v="0"/>
    <n v="250"/>
    <s v="photography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13.623978201634877"/>
    <n v="0.73399999999999999"/>
    <s v="photography"/>
    <x v="26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0.92379435598600268"/>
    <n v="0.541246"/>
    <s v="music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0.99833610648918469"/>
    <n v="0.60099999999999998"/>
    <s v="music"/>
    <x v="11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0.99967010886407481"/>
    <n v="1.3337733333333335"/>
    <s v="music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0.81895291020766303"/>
    <n v="1.7095"/>
    <s v="music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0.99311440677966101"/>
    <n v="2.1577142857142859"/>
    <s v="music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0.99005857434040445"/>
    <n v="1.3467216666666666"/>
    <s v="music"/>
    <x v="11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0.68913238233064567"/>
    <n v="1.8138749999999999"/>
    <s v="music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0.98765432098765427"/>
    <n v="0.1215"/>
    <s v="music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0.84507042253521125"/>
    <n v="1.4791666666666667"/>
    <s v="music"/>
    <x v="11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0.36784991723376864"/>
    <n v="3.6246666666666667"/>
    <s v="music"/>
    <x v="11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0.79920079920079923"/>
    <n v="0.50049999999999994"/>
    <s v="music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0.90909090909090906"/>
    <n v="0.6875"/>
    <s v="music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0.98522167487684731"/>
    <n v="2.0299999999999998"/>
    <s v="music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0.97370983446932813"/>
    <n v="5.1349999999999998"/>
    <s v="music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0.87623220153340631"/>
    <n v="1.8260000000000001"/>
    <s v="music"/>
    <x v="11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0.95969289827255277"/>
    <n v="1.3025"/>
    <s v="music"/>
    <x v="11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0.68560235063663078"/>
    <n v="1.0209999999999999"/>
    <s v="music"/>
    <x v="11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0.95177664974619292"/>
    <n v="0.22514285714285714"/>
    <s v="music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0.75"/>
    <n v="1.3333333333333333"/>
    <s v="music"/>
    <x v="11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0.88495575221238942"/>
    <n v="0.7533333333333333"/>
    <s v="music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0.82508250825082508"/>
    <n v="6.06"/>
    <s v="music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0.98304601795127511"/>
    <n v="1.4037999999999999"/>
    <s v="music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0.98944591029023743"/>
    <n v="0.10985507246376812"/>
    <s v="music"/>
    <x v="11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0.84745762711864403"/>
    <n v="1.5733333333333333"/>
    <s v="music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0.64377682403433478"/>
    <n v="11.65"/>
    <s v="music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0.98826436071649171"/>
    <n v="1.0793333333333333"/>
    <s v="music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0.85470085470085466"/>
    <n v="0.29249999999999998"/>
    <s v="music"/>
    <x v="11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0.99083477830071831"/>
    <n v="2.0185"/>
    <s v="music"/>
    <x v="11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0.96463022508038587"/>
    <n v="1.5549999999999999"/>
    <s v="music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0.3770028275212064"/>
    <n v="1.7683333333333333"/>
    <s v="music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0.64139567699313704"/>
    <n v="3.8977499999999998"/>
    <s v="music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0.98400984009840098"/>
    <n v="0.40649999999999997"/>
    <s v="music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2.5"/>
    <s v="music"/>
    <x v="11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0.99502487562189057"/>
    <n v="0.20100000000000001"/>
    <s v="music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0.79808459696727851"/>
    <n v="1.2529999999999999"/>
    <s v="music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0.96566523605150212"/>
    <n v="2.33"/>
    <s v="music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0.96339113680154143"/>
    <n v="0.11533333333333333"/>
    <s v="music"/>
    <x v="11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0.95238095238095233"/>
    <n v="2.1"/>
    <s v="music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1.8"/>
    <s v="music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0.58872012245378547"/>
    <n v="0.37746666666666667"/>
    <s v="music"/>
    <x v="11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0.98619329388560162"/>
    <n v="6.3375000000000004"/>
    <s v="music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0.48"/>
    <s v="music"/>
    <x v="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0.80192461908580592"/>
    <n v="5.1958333333333337"/>
    <s v="music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0.91324200913242004"/>
    <n v="2.19"/>
    <s v="music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0.90252707581227432"/>
    <n v="0.55400000000000005"/>
    <s v="music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0.90744101633393826"/>
    <n v="0.44080000000000003"/>
    <s v="music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0.95492742551566079"/>
    <n v="2.6179999999999999"/>
    <s v="music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0.79833391183616798"/>
    <n v="0.57620000000000005"/>
    <s v="music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0.99415801356764066"/>
    <n v="1.6618826086956522"/>
    <s v="music"/>
    <x v="27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0.70646414694454251"/>
    <n v="0.745"/>
    <s v="music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0.99255583126550873"/>
    <n v="1.0075000000000001"/>
    <s v="music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0.99337748344370858"/>
    <n v="2.2650000000000001"/>
    <s v="music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0.57395265120208638"/>
    <n v="1.9358933333333335"/>
    <s v="music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0.83396512509476872"/>
    <n v="0.26379999999999998"/>
    <s v="music"/>
    <x v="27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0.69995333644423707"/>
    <n v="1.9481818181818182"/>
    <s v="music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0.99666184725293416"/>
    <n v="5.0167466666666662"/>
    <s v="music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0.95298178470616712"/>
    <n v="3.4977933333333335"/>
    <s v="music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0.75623897151499875"/>
    <n v="0.31735999999999998"/>
    <s v="music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0.88652482269503541"/>
    <n v="9.4E-2"/>
    <s v="music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7.9760717846460619E-2"/>
    <n v="2.0059999999999998"/>
    <s v="music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0.9755495183996048"/>
    <n v="101.22499999999999"/>
    <s v="music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0.97430276458409448"/>
    <n v="1.039367088607595"/>
    <s v="music"/>
    <x v="27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0.92592592592592593"/>
    <n v="0.13500000000000001"/>
    <s v="music"/>
    <x v="2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0.81693473018279739"/>
    <n v="3.0602199999999997"/>
    <s v="music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0.83712030614685484"/>
    <n v="1.6724000000000001"/>
    <s v="music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0.62158130283441071"/>
    <n v="1.1491428571428572"/>
    <s v="music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0.78831439833062833"/>
    <n v="1.7252000000000001"/>
    <s v="music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0.97430276458409448"/>
    <n v="2.415"/>
    <s v="music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0.7155635062611807"/>
    <n v="0.34937499999999999"/>
    <s v="music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0.97465886939571145"/>
    <n v="0.51300000000000001"/>
    <s v="music"/>
    <x v="2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0.9933100567676697"/>
    <n v="2.0134699999999999"/>
    <s v="music"/>
    <x v="27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0.88541666666666663"/>
    <n v="0.96"/>
    <s v="music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0.7806691449814126"/>
    <n v="1.5823529411764705"/>
    <s v="music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0.49578582052553299"/>
    <n v="4.8023809523809522"/>
    <s v="music"/>
    <x v="27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0.7277172963847004"/>
    <n v="0.27483200000000002"/>
    <s v="music"/>
    <x v="27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0.86705202312138729"/>
    <n v="3.46"/>
    <s v="music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0.89552238805970152"/>
    <n v="2.2333333333333334"/>
    <s v="music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0.84459459459459463"/>
    <n v="0.29599999999999999"/>
    <s v="music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0.5714285714285714"/>
    <n v="2.3333333333333335"/>
    <s v="music"/>
    <x v="27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0.85106382978723405"/>
    <n v="0.58750000000000002"/>
    <s v="music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0.98597817681410116"/>
    <n v="65.924379999999999"/>
    <s v="music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s v="0"/>
    <n v="3000"/>
    <s v="music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4.6052631578947372"/>
    <n v="0.12666666666666668"/>
    <s v="music"/>
    <x v="2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0.91638029782359676"/>
    <n v="2.4942857142857142"/>
    <s v="music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0.97222222222222221"/>
    <n v="4.4999999999999998E-2"/>
    <s v="music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277.77777777777777"/>
    <n v="5.1428571428571428E-2"/>
    <s v="music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.2"/>
    <n v="0.625"/>
    <s v="music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2.2573363431151243"/>
    <n v="0.1772"/>
    <s v="music"/>
    <x v="28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0.6"/>
    <s v="music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3.9370078740157481"/>
    <n v="0.26458333333333334"/>
    <s v="music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2.9874526986656043"/>
    <n v="4.0167999999999999"/>
    <s v="music"/>
    <x v="28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2.0920502092050208"/>
    <n v="7.9666666666666663E-2"/>
    <s v="music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10.714285714285714"/>
    <n v="5.6000000000000001E-2"/>
    <s v="music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2000"/>
    <n v="1.6666666666666668E-3"/>
    <s v="music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8.5409252669039137"/>
    <n v="0.14050000000000001"/>
    <s v="music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s v="0"/>
    <n v="150000"/>
    <s v="music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4.9485352335708628"/>
    <n v="8.4200000000000004E-3"/>
    <s v="music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s v="0"/>
    <n v="62500"/>
    <s v="music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23.63425925925926"/>
    <n v="1.7279999999999999E-3"/>
    <s v="music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3.8372985418265539"/>
    <n v="1.0209598432908913"/>
    <s v="music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505"/>
    <n v="5.0000000000000001E-4"/>
    <s v="music"/>
    <x v="28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16500"/>
    <n v="8250.5"/>
    <s v="music"/>
    <x v="28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98.039215686274517"/>
    <n v="3.0909090909090908E-3"/>
    <s v="music"/>
    <x v="28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1.5360983102918586"/>
    <n v="0.26040000000000002"/>
    <s v="music"/>
    <x v="28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s v="0"/>
    <n v="1000"/>
    <s v="music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s v="0"/>
    <n v="2750"/>
    <s v="music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.266940451745381"/>
    <n v="8.8545454545454552E-2"/>
    <s v="music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s v="0"/>
    <n v="3500"/>
    <s v="music"/>
    <x v="28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20.588235294117649"/>
    <n v="1.2142857142857143E-2"/>
    <s v="music"/>
    <x v="28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47.05882352941177"/>
    <n v="1.9428571428571427E-2"/>
    <s v="music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9.5238095238095237"/>
    <n v="0.21"/>
    <s v="music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s v="0"/>
    <n v="2500"/>
    <s v="music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60"/>
    <n v="0.01"/>
    <s v="music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12.709710218607016"/>
    <n v="0.65566666666666662"/>
    <s v="music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454.54545454545456"/>
    <n v="4.4000000000000002E-4"/>
    <s v="music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13.333333333333334"/>
    <n v="0.03"/>
    <s v="music"/>
    <x v="28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2.3405017921146953"/>
    <n v="0.69750000000000001"/>
    <s v="music"/>
    <x v="28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466.66666666666669"/>
    <n v="2.2970903522205207E-2"/>
    <s v="music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14.28571428571429"/>
    <n v="1E-3"/>
    <s v="music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17.777777777777779"/>
    <n v="5.6250000000000001E-2"/>
    <s v="music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s v="0"/>
    <n v="2500"/>
    <s v="music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2880"/>
    <n v="2.0000000000000001E-4"/>
    <s v="music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15.384615384615385"/>
    <n v="0.22569444444444445"/>
    <s v="music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71.42857142857142"/>
    <n v="3.5000000000000001E-3"/>
    <s v="music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9.8214285714285712"/>
    <n v="9.3333333333333338E-2"/>
    <s v="music"/>
    <x v="28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2.9599271402550089"/>
    <n v="0.39927272727272728"/>
    <s v="music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000"/>
    <n v="1.5384615384615385E-4"/>
    <s v="music"/>
    <x v="28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1.4619883040935673"/>
    <n v="0.28499999999999998"/>
    <s v="music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s v="0"/>
    <n v="5000"/>
    <s v="music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s v="0"/>
    <n v="1500"/>
    <s v="music"/>
    <x v="28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s v="0"/>
    <n v="500"/>
    <s v="music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s v="0"/>
    <n v="2000"/>
    <s v="music"/>
    <x v="28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s v="0"/>
    <n v="5000"/>
    <s v="music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4500"/>
    <n v="1E-4"/>
    <s v="music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9.0909090909090917"/>
    <n v="2.4444444444444446E-2"/>
    <s v="music"/>
    <x v="28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36.36363636363637"/>
    <n v="2.1999999999999999E-2"/>
    <s v="music"/>
    <x v="28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4.7058823529411766"/>
    <n v="0.28333333333333333"/>
    <s v="music"/>
    <x v="28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250"/>
    <n v="5.0000000000000001E-3"/>
    <s v="music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000"/>
    <n v="2.0000000000000001E-4"/>
    <s v="music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s v="0"/>
    <n v="1500"/>
    <s v="music"/>
    <x v="28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0.90225563909774431"/>
    <n v="0.44333333333333336"/>
    <s v="photography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0.91954022988505746"/>
    <n v="1.8125"/>
    <s v="photography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0.99585062240663902"/>
    <n v="3.0125000000000002"/>
    <s v="photography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0.84420567920184186"/>
    <n v="1.0858333333333334"/>
    <s v="photography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0.87708307229670468"/>
    <n v="1.451090909090909"/>
    <s v="photography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0.67521944632005404"/>
    <n v="3.1735714285714285"/>
    <s v="photography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0.95278424730044464"/>
    <n v="0.62973333333333337"/>
    <s v="photography"/>
    <x v="2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0.76953858466463509"/>
    <n v="7.2193333333333332"/>
    <s v="photography"/>
    <x v="2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0.8097981547882841"/>
    <n v="0.24820999999999999"/>
    <s v="photography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0.49598254141454223"/>
    <n v="1.0030845771144279"/>
    <s v="photography"/>
    <x v="2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0.97181729834791064"/>
    <n v="2.0579999999999998"/>
    <s v="photography"/>
    <x v="2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0.38436899423446508"/>
    <n v="0.31219999999999998"/>
    <s v="photography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0.92592592592592593"/>
    <n v="13.5"/>
    <s v="photography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0.90473656200106445"/>
    <n v="0.6263333333333333"/>
    <s v="photography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0.83333333333333337"/>
    <n v="3.5294117647058825E-3"/>
    <s v="photography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0.97248744607115067"/>
    <n v="226.22400000000002"/>
    <s v="photography"/>
    <x v="2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0.86206896551724133"/>
    <n v="1.0545454545454545"/>
    <s v="photography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0.87183958151700092"/>
    <n v="0.22939999999999999"/>
    <s v="photography"/>
    <x v="2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0.93808630393996251"/>
    <n v="5.33"/>
    <s v="photography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0.60444874274661509"/>
    <n v="1.6544000000000001"/>
    <s v="photography"/>
    <x v="2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0.64516129032258063"/>
    <n v="3.1E-2"/>
    <s v="photography"/>
    <x v="2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0.11299435028248588"/>
    <n v="8.85"/>
    <s v="photography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0.98127402077030013"/>
    <n v="122.29"/>
    <s v="photography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5.1020408163265305"/>
    <n v="0.17966666666666667"/>
    <s v="photography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1.6815811705957373"/>
    <n v="0.67577090909090909"/>
    <s v="photography"/>
    <x v="20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s v="0"/>
    <n v="750"/>
    <s v="photography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2.1872265966754156"/>
    <n v="1.524"/>
    <s v="photography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26.737967914438503"/>
    <n v="3.7400000000000003E-2"/>
    <s v="photography"/>
    <x v="2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7.002775208140612"/>
    <n v="0.2162"/>
    <s v="photography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1.7694641051567239"/>
    <n v="0.34615000000000001"/>
    <s v="photography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4.6927374301675977"/>
    <n v="3.653061224489796E-2"/>
    <s v="photography"/>
    <x v="2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6.4102564102564106"/>
    <n v="0.20428571428571429"/>
    <s v="photography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15.982951518380395"/>
    <n v="0.34127272727272728"/>
    <s v="photography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2.1777003484320558"/>
    <n v="3.8266666666666664E-2"/>
    <s v="photography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1.536062009641743"/>
    <n v="8.4632000000000005"/>
    <s v="photography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14.925373134328359"/>
    <n v="1.0307692307692308E-2"/>
    <s v="photography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7.3732718894009217"/>
    <n v="0.13020000000000001"/>
    <s v="photography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50.251256281407038"/>
    <n v="0.20729166666666668"/>
    <s v="photography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2.7596588058203713"/>
    <n v="7.9719999999999999E-2"/>
    <s v="photography"/>
    <x v="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2.5161452654533254"/>
    <n v="1.0839090909090909"/>
    <s v="photography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3.881439661256175"/>
    <n v="4.7233333333333336E-2"/>
    <s v="photography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6.4551825894503869"/>
    <n v="0.98581818181818182"/>
    <s v="photography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4.2207449614857024"/>
    <n v="0.27077142857142855"/>
    <s v="photography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2.5150905432595572"/>
    <n v="4.9700000000000001E-2"/>
    <s v="photography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4.9453946012775605"/>
    <n v="0.97060000000000002"/>
    <s v="photography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2.0994475138121547"/>
    <n v="3.7708333333333337E-2"/>
    <s v="photography"/>
    <x v="2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6.5231572080887146"/>
    <n v="0.80684210526315792"/>
    <s v="photography"/>
    <x v="2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72.368421052631575"/>
    <n v="7.6E-3"/>
    <s v="photography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200"/>
    <n v="7.2727272727272727E-3"/>
    <s v="photography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20.171149144254279"/>
    <n v="0.20449999999999999"/>
    <s v="photography"/>
    <x v="2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28.037383177570092"/>
    <n v="3.2424242424242424E-3"/>
    <s v="photography"/>
    <x v="2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1.6360185851711275"/>
    <n v="5.0936666666666666"/>
    <s v="photography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75"/>
    <n v="1.6000000000000001E-3"/>
    <s v="photography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9.0270812437311942"/>
    <n v="0.33233333333333331"/>
    <s v="photography"/>
    <x v="2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2.5815969020837173"/>
    <n v="1.205111111111111"/>
    <s v="photography"/>
    <x v="2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4.5346062052505971"/>
    <n v="0.14964285714285713"/>
    <s v="photography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1.4803849000740192"/>
    <n v="0.35552631578947369"/>
    <s v="photography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7.3327222731439043"/>
    <n v="0.21820000000000001"/>
    <s v="photography"/>
    <x v="2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57.281970499785196"/>
    <n v="4.3643750000000002E-3"/>
    <s v="photography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4.8900634249471455"/>
    <n v="2.3650000000000002"/>
    <s v="photography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7.2186836518046711"/>
    <n v="5.0907911802853437E-2"/>
    <s v="photography"/>
    <x v="2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2.0624631703005303"/>
    <n v="9.98235294117647E-2"/>
    <s v="photography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.2467532467532467"/>
    <n v="1.54"/>
    <s v="photography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2.8429933969185619"/>
    <n v="0.31154285714285712"/>
    <s v="photography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2.7469173483091196"/>
    <n v="0.52845161290322584"/>
    <s v="photography"/>
    <x v="2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3.840947546531304"/>
    <n v="2.6266666666666667E-2"/>
    <s v="photography"/>
    <x v="20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9.0415913200723335"/>
    <n v="2.7650000000000001E-2"/>
    <s v="photography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2.4150422632396067"/>
    <n v="2.3188"/>
    <s v="photography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9.2105263157894743"/>
    <n v="1.3571428571428571E-2"/>
    <s v="photography"/>
    <x v="2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0"/>
    <n v="4.2857142857142859E-3"/>
    <s v="photography"/>
    <x v="2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1350"/>
    <n v="8.8888888888888892E-2"/>
    <s v="photography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7.5144508670520231"/>
    <n v="1.6018518518518519E-2"/>
    <s v="photography"/>
    <x v="20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s v="0"/>
    <n v="4375"/>
    <s v="photography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2.0332090816672315"/>
    <n v="0.67451428571428573"/>
    <s v="photography"/>
    <x v="2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s v="0"/>
    <n v="1500"/>
    <s v="photography"/>
    <x v="2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49.115913555992144"/>
    <n v="0.16966666666666666"/>
    <s v="photography"/>
    <x v="2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1.9110308949994692"/>
    <n v="0.37675999999999998"/>
    <s v="photography"/>
    <x v="2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s v="0"/>
    <n v="7500"/>
    <s v="photography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48"/>
    <n v="1.6666666666666668E-3"/>
    <s v="photography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15.231400117164617"/>
    <n v="1.4225000000000001"/>
    <s v="photography"/>
    <x v="2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0.74134479946623177"/>
    <n v="0.12970192307692308"/>
    <s v="music"/>
    <x v="11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0.12"/>
    <s v="music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0.86313193588162762"/>
    <n v="2.7033333333333331"/>
    <s v="music"/>
    <x v="11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0.99933377748167884"/>
    <n v="4.2885714285714283"/>
    <s v="music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0.95192765349833408"/>
    <n v="0.70033333333333336"/>
    <s v="music"/>
    <x v="11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0.99009900990099009"/>
    <n v="1.01"/>
    <s v="music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0.99341860176331798"/>
    <n v="4.0265000000000004"/>
    <s v="music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0.99840255591054317"/>
    <n v="2.504"/>
    <s v="music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0.59994000599940001"/>
    <n v="0.1250125"/>
    <s v="music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0.98489822718319109"/>
    <n v="10.153333333333334"/>
    <s v="music"/>
    <x v="11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0.970873786407767"/>
    <n v="6.8666666666666668E-2"/>
    <s v="music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0.7"/>
    <n v="0.5"/>
    <s v="music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0.38095238095238093"/>
    <n v="3"/>
    <s v="music"/>
    <x v="11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0.84709868699703517"/>
    <n v="29.512499999999999"/>
    <s v="music"/>
    <x v="11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0.96153846153846156"/>
    <n v="5.1999999999999998E-2"/>
    <s v="music"/>
    <x v="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0.49915144254766897"/>
    <n v="20.033999999999999"/>
    <s v="music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0.32590983161325365"/>
    <n v="0.36820000000000003"/>
    <s v="music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0.99851221679697255"/>
    <n v="1.6691499999999999"/>
    <s v="music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0.48709206039941549"/>
    <n v="2.0529999999999999"/>
    <s v="music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0.91836734693877553"/>
    <n v="0.98"/>
    <s v="music"/>
    <x v="11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0.98280098280098283"/>
    <n v="2.2611111111111111"/>
    <s v="music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0.79840319361277445"/>
    <n v="1.2524999999999999"/>
    <s v="music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0.80641194263830562"/>
    <n v="6.2003050000000002"/>
    <s v="music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0.98619329388560162"/>
    <n v="0.15210000000000001"/>
    <s v="music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0.66666666666666663"/>
    <s v="music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0.72502295906037029"/>
    <n v="20.689"/>
    <s v="music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0.82726671078755787"/>
    <n v="0.20146666666666666"/>
    <s v="music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0.93138776777398324"/>
    <n v="1.2884"/>
    <s v="music"/>
    <x v="11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0.99667774086378735"/>
    <n v="0.10033333333333333"/>
    <s v="music"/>
    <x v="11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0.98500601948123012"/>
    <n v="30.456666666666667"/>
    <s v="music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0.99923136049192929"/>
    <n v="0.14455555555555555"/>
    <s v="music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0.85494442861214026"/>
    <n v="13.496153846153845"/>
    <s v="music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0.98159509202453987"/>
    <n v="5.4333333333333331E-2"/>
    <s v="music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0.97920495086023163"/>
    <n v="19.148187499999999"/>
    <s v="music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0.64910208780904677"/>
    <n v="0.89867733333333333"/>
    <s v="music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0.98765432098765427"/>
    <n v="0.23142857142857143"/>
    <s v="music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.5"/>
    <s v="music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0.91955706730888598"/>
    <n v="2.0138500000000001"/>
    <s v="music"/>
    <x v="1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0.75853350189633373"/>
    <n v="0.71190071190071191"/>
    <s v="music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0.7492507492507493"/>
    <n v="0.33366666666666667"/>
    <s v="music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s v="0"/>
    <n v="125000"/>
    <s v="games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12.371134020618557"/>
    <n v="5.8199999999999997E-3"/>
    <s v="games"/>
    <x v="18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250"/>
    <n v="5.5555555555555556E-4"/>
    <s v="games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2.3314203730272598"/>
    <n v="1.1152"/>
    <s v="games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27500"/>
    <n v="55002"/>
    <s v="games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200"/>
    <n v="1.1363636363636363E-3"/>
    <s v="games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2000"/>
    <n v="4.0000000000000002E-4"/>
    <s v="games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20.542317173377157"/>
    <n v="6.0850000000000001E-2"/>
    <s v="games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s v="0"/>
    <n v="5000"/>
    <s v="games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9.6952908587257625"/>
    <n v="3.61E-2"/>
    <s v="games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1.3930561508786969"/>
    <n v="1.3331428571428572"/>
    <s v="games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94.339622641509436"/>
    <n v="3.2615384615384616E-2"/>
    <s v="games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222.22222222222223"/>
    <n v="1.8E-3"/>
    <s v="games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6153.8461538461543"/>
    <n v="3.2499999999999999E-3"/>
    <s v="games"/>
    <x v="18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96.07843137254903"/>
    <n v="3.1875000000000002E-4"/>
    <s v="games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s v="0"/>
    <n v="140"/>
    <s v="games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s v="0"/>
    <n v="30"/>
    <s v="games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s v="0"/>
    <n v="4000"/>
    <s v="games"/>
    <x v="18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833.33333333333337"/>
    <n v="7.5000000000000002E-4"/>
    <s v="games"/>
    <x v="18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4.9800796812749004"/>
    <n v="0.20080000000000001"/>
    <s v="games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0.57909076958267824"/>
    <n v="0.69073799999999996"/>
    <s v="music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0.99112426035502954"/>
    <n v="1.69"/>
    <s v="music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0.95415472779369626"/>
    <n v="0.31253731343283581"/>
    <s v="music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0.74019245003700962"/>
    <n v="1.3523523523523524"/>
    <s v="music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0.85963923337091319"/>
    <n v="5.3220000000000001"/>
    <s v="music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0.97959183673469385"/>
    <n v="0.26775956284153007"/>
    <s v="music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0.8995502248875562"/>
    <n v="2.7791666666666668"/>
    <s v="music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0.60211946050096343"/>
    <n v="1.3839999999999999"/>
    <s v="music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0.93808630393996251"/>
    <n v="0.8528"/>
    <s v="music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0.6916374689987913"/>
    <n v="8.675065"/>
    <s v="music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0.94741828517290383"/>
    <n v="0.87958333333333338"/>
    <s v="music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0.7320644216691069"/>
    <n v="6.83E-2"/>
    <s v="music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0.96153846153846156"/>
    <n v="5.2"/>
    <s v="music"/>
    <x v="14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0.8733624454148472"/>
    <n v="0.45800000000000002"/>
    <s v="music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0.98309492847854352"/>
    <n v="9.2279999999999998"/>
    <s v="music"/>
    <x v="1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0.80679785330948117"/>
    <n v="6.1618165784832452E-2"/>
    <s v="music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0.97602213341530897"/>
    <n v="14.425720620842572"/>
    <s v="music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0.69204152249134943"/>
    <n v="0.22755905511811023"/>
    <s v="music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0.75"/>
    <n v="1.2"/>
    <s v="music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0.91437433022080306"/>
    <n v="3.0379"/>
    <s v="music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7.078651685393261"/>
    <n v="1.0680000000000001"/>
    <s v="technology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83.333333333333329"/>
    <n v="1.2121212121212121E-4"/>
    <s v="technology"/>
    <x v="29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2.1459227467811157"/>
    <n v="1.3979999999999999"/>
    <s v="technology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000"/>
    <n v="1.6666666666666666E-2"/>
    <s v="technology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595.23809523809518"/>
    <n v="8.4000000000000003E-4"/>
    <s v="technology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2.3386342376052385"/>
    <n v="0.85519999999999996"/>
    <s v="technology"/>
    <x v="29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352.94117647058823"/>
    <n v="1.6999999999999999E-3"/>
    <s v="technology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57.736720554272516"/>
    <n v="1.4433333333333333E-2"/>
    <s v="technology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7.0864547479246811"/>
    <n v="0.19756000000000001"/>
    <s v="technology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2.5383742459535328"/>
    <n v="0.95674285714285712"/>
    <s v="technology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4250"/>
    <n v="1.1764705882352942E-4"/>
    <s v="technology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1.6863406408094435"/>
    <n v="6.9764705882352937E-2"/>
    <s v="technology"/>
    <x v="29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75.353218210361064"/>
    <n v="0.12740000000000001"/>
    <s v="technology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11.1"/>
    <n v="1.25E-3"/>
    <s v="technology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62.5"/>
    <n v="1.2012012012012012E-2"/>
    <s v="technology"/>
    <x v="29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96.07843137254903"/>
    <n v="0.20399999999999999"/>
    <s v="technology"/>
    <x v="29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1.9022070479209852"/>
    <n v="10.251250000000001"/>
    <s v="technology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96.15384615384616"/>
    <n v="6.6666666666666664E-4"/>
    <s v="technology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2.109704641350211"/>
    <n v="9.4800000000000006E-3"/>
    <s v="technology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2.3239600278875203"/>
    <n v="8.6059999999999999"/>
    <s v="technology"/>
    <x v="29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0.73099415204678364"/>
    <n v="0.20519999999999999"/>
    <s v="music"/>
    <x v="14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0.86542622241453915"/>
    <n v="1.5406666666666666"/>
    <s v="music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0.41528239202657807"/>
    <n v="0.15049999999999999"/>
    <s v="music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0.87412587412587417"/>
    <n v="27.456"/>
    <s v="music"/>
    <x v="1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0.90634441087613293"/>
    <n v="0.55166666666666664"/>
    <s v="music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0.51182486035711727"/>
    <n v="1.9537933333333333"/>
    <s v="music"/>
    <x v="14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0.967741935483871"/>
    <n v="0.41333333333333333"/>
    <s v="music"/>
    <x v="14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0.96958174904942962"/>
    <n v="4.3833333333333337"/>
    <s v="music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0.99688473520249221"/>
    <n v="1.2588235294117647"/>
    <s v="music"/>
    <x v="14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0.78740157480314965"/>
    <n v="0.39687499999999998"/>
    <s v="music"/>
    <x v="1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0.8291805208912032"/>
    <n v="2.4120200000000001"/>
    <s v="music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0.93466263129784588"/>
    <n v="2.8085"/>
    <s v="music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0.57993427411560028"/>
    <n v="1.9706666666666666"/>
    <s v="music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0.80893059375505583"/>
    <n v="1.0301666666666667"/>
    <s v="music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0.92250922509225097"/>
    <n v="0.54200000000000004"/>
    <s v="music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0.85822078244560884"/>
    <n v="3.4956040000000002"/>
    <s v="music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0.53405965446340353"/>
    <n v="0.14979600000000001"/>
    <s v="music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0.86256469235192634"/>
    <n v="28.983333333333334"/>
    <s v="music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0.90334236675700086"/>
    <n v="0.73799999999999999"/>
    <s v="music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0.58505850585058505"/>
    <n v="0.1111"/>
    <s v="music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0.79290599062360123"/>
    <n v="485.07060000000001"/>
    <s v="technology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0.72233284615995819"/>
    <n v="3.322568E-2"/>
    <s v="technology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5.8642427796510778E-2"/>
    <n v="28.420833333333334"/>
    <s v="technology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0.12689461592489362"/>
    <n v="31.522220000000001"/>
    <s v="technology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0.28734145934980376"/>
    <n v="8.70045"/>
    <s v="technology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0.66779449737334162"/>
    <n v="0.11230999999999999"/>
    <s v="technology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0.99370241097047451"/>
    <n v="0.10734266666666667"/>
    <s v="technology"/>
    <x v="3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0.12496703994321498"/>
    <n v="1000.26375"/>
    <s v="technology"/>
    <x v="3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0.9433730870752226"/>
    <n v="0.53001300000000007"/>
    <s v="technology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0.49870668732420587"/>
    <n v="1.9249792000000001"/>
    <s v="technology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0.47071228182485736"/>
    <n v="2.2129583333333334"/>
    <s v="technology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0.50384846656598337"/>
    <n v="1.3893066000000001"/>
    <s v="technology"/>
    <x v="30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0.44258232031157796"/>
    <n v="0.96834285714285717"/>
    <s v="technology"/>
    <x v="3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0.14307215987455432"/>
    <n v="23.298266666666667"/>
    <s v="technology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0.25088104045385101"/>
    <n v="3.3482003999999996"/>
    <s v="technology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0.34009749461512301"/>
    <n v="4.2004761904761905"/>
    <s v="technology"/>
    <x v="3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0.59699817378258635"/>
    <n v="0.83752350000000009"/>
    <s v="technology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6.9658658640927726E-2"/>
    <n v="3.3496673333333336"/>
    <s v="technology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0.63802202962463883"/>
    <n v="2.2390628571428572"/>
    <s v="technology"/>
    <x v="3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0.84815586681529587"/>
    <n v="8.2531999999999996"/>
    <s v="technology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9.0466528650930564E-2"/>
    <n v="1.579116"/>
    <s v="technology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0.5183361409874303"/>
    <n v="1.9292499999999999"/>
    <s v="technology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0.78812012609922022"/>
    <n v="2.4108000000000001"/>
    <s v="technology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0.38524141853145971"/>
    <n v="12.18648"/>
    <s v="technology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0.38127192313558028"/>
    <n v="0.14701793721973094"/>
    <s v="technology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0.48369210308310667"/>
    <n v="41.348618000000002"/>
    <s v="technology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0.27017534379812497"/>
    <n v="0.74026000000000003"/>
    <s v="technology"/>
    <x v="30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0.35091905701031001"/>
    <n v="7.1241500000000002"/>
    <s v="technology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0.17268771154244664"/>
    <n v="2.3163200000000002"/>
    <s v="technology"/>
    <x v="30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8.8354833009365613E-2"/>
    <n v="2.8294999999999999"/>
    <s v="technology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0.380188068962732"/>
    <n v="210.42217400000001"/>
    <s v="technology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0.14826236508124777"/>
    <n v="4.2154999999999998E-2"/>
    <s v="technology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0.38936138067230952"/>
    <n v="203.41000400000001"/>
    <s v="technology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0.26631442145855083"/>
    <n v="0.3792888888888889"/>
    <s v="technology"/>
    <x v="3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0.47913745675035807"/>
    <n v="1.6696669999999998"/>
    <s v="technology"/>
    <x v="3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0.28851702250432776"/>
    <n v="0.86650000000000005"/>
    <s v="technology"/>
    <x v="3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0.24855218353093231"/>
    <n v="50.291249999999998"/>
    <s v="technology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9.7385668105708714E-2"/>
    <n v="10.2684514"/>
    <s v="technology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0.87031327056721053"/>
    <n v="4.5960462"/>
    <s v="technology"/>
    <x v="3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0.28182984906151504"/>
    <n v="0.8870600500000001"/>
    <s v="technology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19.685039370078741"/>
    <n v="7.62E-3"/>
    <s v="photography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s v="0"/>
    <n v="90000"/>
    <s v="photography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23.255813953488371"/>
    <n v="7.8833333333333325E-3"/>
    <s v="photography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4.7288776796973515"/>
    <n v="9.6121212121212121E-2"/>
    <s v="photography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1.372549019607842"/>
    <n v="3.3999999999999998E-3"/>
    <s v="photography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2000"/>
    <n v="6.2500000000000001E-4"/>
    <s v="photography"/>
    <x v="31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2.3544520547945207"/>
    <n v="1.1679999999999999"/>
    <s v="photography"/>
    <x v="31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240"/>
    <n v="4.5454545454545452E-3"/>
    <s v="photography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00"/>
    <n v="8.3333333333333332E-3"/>
    <s v="photography"/>
    <x v="31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5.8939096267190569"/>
    <n v="0.1018"/>
    <s v="photography"/>
    <x v="31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14.285714285714286"/>
    <n v="4.6666666666666669E-2"/>
    <s v="photography"/>
    <x v="31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750"/>
    <n v="1E-3"/>
    <s v="photography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s v="0"/>
    <n v="1000"/>
    <s v="photography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s v="0"/>
    <n v="1600"/>
    <s v="photography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12.820512820512821"/>
    <n v="2.4375000000000001E-2"/>
    <s v="photography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s v="0"/>
    <n v="66900"/>
    <s v="photography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s v="0"/>
    <n v="3250"/>
    <s v="photography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3.8167938931297711"/>
    <n v="0.10076923076923076"/>
    <s v="photography"/>
    <x v="31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31.35593220338984"/>
    <n v="9.4399999999999998E-2"/>
    <s v="photography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8"/>
    <n v="2.0161290322580645E-2"/>
    <s v="photography"/>
    <x v="31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0.26169167011623867"/>
    <n v="42.034199999999998"/>
    <s v="technology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0.46126691016024318"/>
    <n v="1.9708565454545455"/>
    <s v="technology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0.32051282051282054"/>
    <n v="3.1199999999999999E-2"/>
    <s v="technology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0.42658388891619026"/>
    <n v="234.42048"/>
    <s v="technology"/>
    <x v="3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0.80853750926786128"/>
    <n v="0.74208059999999998"/>
    <s v="technology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0.40348612007746931"/>
    <n v="4.1306666666666665"/>
    <s v="technology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0.86423551454854064"/>
    <n v="0.2314184"/>
    <s v="technology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0.85415443175638928"/>
    <n v="0.18390000000000001"/>
    <s v="technology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0.32769909358430716"/>
    <n v="97.135199485609149"/>
    <s v="technology"/>
    <x v="30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0.31244825075846816"/>
    <n v="1.920318"/>
    <s v="technology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0.12201609636343226"/>
    <n v="13.6594"/>
    <s v="technology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0.42571306939123033"/>
    <n v="0.2349"/>
    <s v="technology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0.20205540864443552"/>
    <n v="158.3724"/>
    <s v="technology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1.2797899533647527E-2"/>
    <n v="14.6508416875"/>
    <s v="technology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0.88495466450999938"/>
    <n v="0.27120033333333332"/>
    <s v="technology"/>
    <x v="3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0.10851375010281678"/>
    <n v="12.799197222222222"/>
    <s v="technology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0.79934517643146741"/>
    <n v="3.1275599999999999"/>
    <s v="technology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0.97805794707442562"/>
    <n v="2.6583291999999998"/>
    <s v="technology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0.20622394167162034"/>
    <n v="2.9840599999999999"/>
    <s v="technology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0.51993067590987874"/>
    <n v="7.2124999999999995E-2"/>
    <s v="technology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0.3557452863749555"/>
    <n v="9.3699999999999992"/>
    <s v="technology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0.79912415992072683"/>
    <n v="25.0274"/>
    <s v="technology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0.61935228138412846"/>
    <n v="1.61459"/>
    <s v="technology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0.17083796019475528"/>
    <n v="0.23413999999999999"/>
    <s v="technology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0.49714143673875216"/>
    <n v="40.229999999999997"/>
    <s v="technology"/>
    <x v="3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0.74915861995392985"/>
    <n v="0.41713462499999998"/>
    <s v="technology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0.83160774725777342"/>
    <n v="4.8099600000000002"/>
    <s v="technology"/>
    <x v="3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0.79260237780713338"/>
    <n v="3.7850000000000002E-2"/>
    <s v="technology"/>
    <x v="3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0.27685492801771872"/>
    <n v="3.01"/>
    <s v="technology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0.44201041357541748"/>
    <n v="29.653600000000001"/>
    <s v="technology"/>
    <x v="3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0.83090984628167841"/>
    <n v="1.836395263671875"/>
    <s v="technology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0.32874406616960566"/>
    <n v="1.52094"/>
    <s v="technology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0.55967225592692915"/>
    <n v="1.7867599999999999"/>
    <s v="technology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0.25851818239578012"/>
    <n v="12.068783600000001"/>
    <s v="technology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0.47385184808736214"/>
    <n v="2.1644761538461541"/>
    <s v="technology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0.75948405716383338"/>
    <n v="0.49375625000000001"/>
    <s v="technology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0.33280483924860654"/>
    <n v="1.0015879999999999"/>
    <s v="technology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0.23780505930263665"/>
    <n v="3.3641000000000001"/>
    <s v="technology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0.73412383788196467"/>
    <n v="21.283874999999998"/>
    <s v="technology"/>
    <x v="3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0.4029474261061578"/>
    <n v="5.9561120000000002E-2"/>
    <s v="technology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0.5498639810152226"/>
    <n v="5.7590000000000003"/>
    <s v="technology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0.80951995466688254"/>
    <n v="1.3003157894736843"/>
    <s v="technology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0.19754671230922835"/>
    <n v="0.70109999999999995"/>
    <s v="technology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0.92410054213898474"/>
    <n v="11.71985559566787"/>
    <s v="technology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0.12207271497939337"/>
    <n v="2.6760006666666669"/>
    <s v="technology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0.82576383154417832"/>
    <n v="2.4714285714285715"/>
    <s v="technology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0.97088340482865887"/>
    <n v="10.0939"/>
    <s v="technology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0.67416202651518908"/>
    <n v="1.286555612244898"/>
    <s v="technology"/>
    <x v="3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0.83201112898086127"/>
    <n v="0.70700411764705884"/>
    <s v="technology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0.21129587761742769"/>
    <n v="0.94654000000000005"/>
    <s v="technology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0.76709176335219098"/>
    <n v="1.0428999999999999"/>
    <s v="technology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0.28324760372527247"/>
    <n v="22.0655"/>
    <s v="technology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0.98990298950702826"/>
    <n v="0.10102"/>
    <s v="technology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0.88034811479739417"/>
    <n v="7.9513999999999996"/>
    <s v="technology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0.59731209556993525"/>
    <n v="0.28699999999999998"/>
    <s v="technology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0.65166957745744603"/>
    <n v="12.787666666666667"/>
    <s v="technology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0.49448109648216254"/>
    <n v="0.60669660000000003"/>
    <s v="technology"/>
    <x v="30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0.59424326833797581"/>
    <n v="0.28720000000000001"/>
    <s v="technology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0.69707461021911377"/>
    <n v="16.811328124999999"/>
    <s v="technology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0.50916496945010181"/>
    <n v="1.6366666666666667"/>
    <s v="technology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0.92661230541141582"/>
    <n v="0.21584"/>
    <s v="technology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0.86973916522434924"/>
    <n v="22.9954"/>
    <s v="technology"/>
    <x v="30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0.67544748395812226"/>
    <n v="5.9220000000000002E-2"/>
    <s v="technology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0.52310349124983502"/>
    <n v="125.1960675"/>
    <s v="technology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0.50196991819772718"/>
    <n v="0.30418934807338471"/>
    <s v="technology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0.45745654162854527"/>
    <n v="0.10929999999999999"/>
    <s v="technology"/>
    <x v="30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0.78821656050955413"/>
    <n v="0.314"/>
    <s v="technology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0.95035461532116094"/>
    <n v="53.143373737373743"/>
    <s v="technology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0.7787758049309903"/>
    <n v="2.5681332000000001"/>
    <s v="technology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0.31513214120945193"/>
    <n v="7.9331800000000001"/>
    <s v="technology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0.3562141559505575"/>
    <n v="0.44916800000000001"/>
    <s v="technology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0.90308564788501133"/>
    <n v="3.95865"/>
    <s v="technology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0.65528952984942102"/>
    <n v="2.1343258741258739"/>
    <s v="technology"/>
    <x v="3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0.97560975609756095"/>
    <n v="6.1500000000000001E-3"/>
    <s v="technology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5.9581481653622974E-2"/>
    <n v="279.70100000000002"/>
    <s v="technology"/>
    <x v="3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0.18404371998667193"/>
    <n v="97.269225922592256"/>
    <s v="technology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0.86574090106312984"/>
    <n v="0.32264804469273745"/>
    <s v="technology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0.76216607598795783"/>
    <n v="0.52481999999999995"/>
    <s v="technology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0.34701738557101713"/>
    <n v="1.44085"/>
    <s v="technology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0.19692792437967704"/>
    <n v="0.50780000000000003"/>
    <s v="technology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0.87281795511221949"/>
    <n v="4.01"/>
    <s v="music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0.90307043949428056"/>
    <n v="0.47457142857142859"/>
    <s v="music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0.88235294117647056"/>
    <n v="0.56666666666666665"/>
    <s v="music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0.92307692307692313"/>
    <n v="4.333333333333333"/>
    <s v="music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0.80949811117107395"/>
    <n v="2.4706666666666668"/>
    <s v="music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0.99304865938430986"/>
    <n v="0.67133333333333334"/>
    <s v="music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0.96587250482936249"/>
    <n v="0.38824999999999998"/>
    <s v="music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0.86572091466300372"/>
    <n v="2.3102133333333335"/>
    <s v="music"/>
    <x v="14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0.83056202471088125"/>
    <n v="1.0033366666666668"/>
    <s v="music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0.86926003153240772"/>
    <n v="3.681292"/>
    <s v="music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0.83009749033858748"/>
    <n v="2.7105250000000001"/>
    <s v="music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0.98732927431298334"/>
    <n v="0.33761111111111108"/>
    <s v="music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0.97592713077423554"/>
    <n v="0.25616666666666665"/>
    <s v="music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0.82958046930552265"/>
    <n v="2.8126666666666669"/>
    <s v="music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0.7142857142857143"/>
    <s v="music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0.98360655737704916"/>
    <n v="0.24399999999999999"/>
    <s v="music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5"/>
    <s v="music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0.99667774086378735"/>
    <n v="2.0066666666666668"/>
    <s v="music"/>
    <x v="14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0.75547720977083854"/>
    <n v="0.66183333333333338"/>
    <s v="music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0.73170731707317072"/>
    <n v="0.27333333333333332"/>
    <s v="music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0.88300220750551872"/>
    <n v="3.7749999999999999"/>
    <s v="music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0.73529411764705888"/>
    <n v="0.68"/>
    <s v="music"/>
    <x v="14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0.68435410066877855"/>
    <n v="11.364000000000001"/>
    <s v="music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0.77220077220077221"/>
    <n v="0.13321332133213321"/>
    <s v="music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0.39370078740157483"/>
    <n v="6.35"/>
    <s v="music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0.93418259023354566"/>
    <n v="1.1775"/>
    <s v="music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0.92822069375214655"/>
    <n v="0.97939090909090898"/>
    <s v="music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0.93185789167152011"/>
    <n v="8.5850000000000009"/>
    <s v="music"/>
    <x v="14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0.93874677305796761"/>
    <n v="0.26631250000000001"/>
    <s v="music"/>
    <x v="14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0.99651220727453915"/>
    <n v="0.50175000000000003"/>
    <s v="music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0.93896713615023475"/>
    <n v="1.0649999999999999"/>
    <s v="music"/>
    <x v="14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0.15"/>
    <s v="music"/>
    <x v="1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0.9536784741144414"/>
    <n v="24.466666666666665"/>
    <s v="music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0.95510983763132762"/>
    <n v="0.74785714285714289"/>
    <s v="music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0.44313146233382572"/>
    <n v="0.67700000000000005"/>
    <s v="music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0.99103935252095632"/>
    <n v="32.289333333333332"/>
    <s v="music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0.67681895093062605"/>
    <n v="3.6937499999999998E-2"/>
    <s v="music"/>
    <x v="14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0.74288133956363156"/>
    <n v="1.1217583333333332"/>
    <s v="music"/>
    <x v="14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0.99255583126550873"/>
    <n v="2.0150000000000001"/>
    <s v="music"/>
    <x v="14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0.99127307962524913"/>
    <n v="4.035215"/>
    <s v="music"/>
    <x v="1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76.05633802816902"/>
    <n v="3.5499999999999997E-2"/>
    <s v="games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258.06451612903226"/>
    <n v="6.1999999999999998E-3"/>
    <s v="games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6.2500000000000001E-4"/>
    <s v="games"/>
    <x v="1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9.5652173913043477"/>
    <n v="0.23"/>
    <s v="games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70.422535211267601"/>
    <n v="0.77454545454545454"/>
    <s v="games"/>
    <x v="17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2000"/>
    <n v="1.6666666666666666E-4"/>
    <s v="games"/>
    <x v="1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3.4670629024269441"/>
    <n v="0.40379999999999999"/>
    <s v="games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600"/>
    <n v="8.9285714285714283E-4"/>
    <s v="games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8.4745762711864412"/>
    <n v="1.5733333333333332E-2"/>
    <s v="games"/>
    <x v="17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494.11764705882354"/>
    <n v="4.2500000000000003E-2"/>
    <s v="games"/>
    <x v="17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20"/>
    <n v="5.9523809523809529E-4"/>
    <s v="games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47.326300645057479"/>
    <n v="4.2259799999999998"/>
    <s v="games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62.5"/>
    <n v="1.6000000000000001E-4"/>
    <s v="games"/>
    <x v="17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57.692307692307693"/>
    <n v="0.104"/>
    <s v="games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.460251046025105"/>
    <n v="7.9666666666666663E-2"/>
    <s v="games"/>
    <x v="17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1677.5005242189138"/>
    <n v="9.5379999999999996E-3"/>
    <s v="games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3.5203830176723225"/>
    <n v="0.17753749999999999"/>
    <s v="games"/>
    <x v="17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7.8125"/>
    <n v="2.5600000000000002E-3"/>
    <s v="games"/>
    <x v="17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18.450184501845019"/>
    <n v="1.6259999999999999"/>
    <s v="games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892.85714285714289"/>
    <n v="1.8666666666666668E-2"/>
    <s v="games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s v="0"/>
    <n v="7500"/>
    <s v="games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17.470881863560731"/>
    <n v="4.0066666666666667E-2"/>
    <s v="games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8.8888888888888893"/>
    <n v="2.1428571428571429E-2"/>
    <s v="games"/>
    <x v="1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58.484349258649097"/>
    <n v="0.30349999999999999"/>
    <s v="games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.285870755750274"/>
    <n v="0.12859154929577465"/>
    <s v="games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5000"/>
    <n v="6.666666666666667E-5"/>
    <s v="games"/>
    <x v="17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43.59351988217966"/>
    <n v="0.54320000000000002"/>
    <s v="games"/>
    <x v="17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50"/>
    <n v="5.1282051282051279E-6"/>
    <s v="games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s v="0"/>
    <n v="1000"/>
    <s v="games"/>
    <x v="1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23.45679012345678"/>
    <n v="0.20250000000000001"/>
    <s v="games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381.35593220338984"/>
    <n v="2.3600000000000001E-3"/>
    <s v="games"/>
    <x v="17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600"/>
    <n v="1.1111111111111111E-3"/>
    <s v="games"/>
    <x v="17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10959.558823529413"/>
    <n v="1.1333333333333334E-3"/>
    <s v="games"/>
    <x v="17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25"/>
    <n v="5.3673264005367329E-6"/>
    <s v="games"/>
    <x v="1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43.478260869565219"/>
    <n v="0.46"/>
    <s v="games"/>
    <x v="17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7.508372404554585"/>
    <n v="0.29859999999999998"/>
    <s v="games"/>
    <x v="17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3.547105561861521"/>
    <n v="0.37757142857142856"/>
    <s v="games"/>
    <x v="17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15.174422398256763"/>
    <n v="0.26360146666666667"/>
    <s v="games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38.46153846153845"/>
    <n v="8.6666666666666668E-5"/>
    <s v="games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17.64705882352941"/>
    <n v="2.361111111111111E-2"/>
    <s v="games"/>
    <x v="17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0.86393088552915764"/>
    <n v="4.6300000000000001E-2"/>
    <s v="music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0.89073634204275531"/>
    <n v="12.63"/>
    <s v="music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0.75642965204236001"/>
    <n v="0.73444444444444446"/>
    <s v="music"/>
    <x v="11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0.97431355181576618"/>
    <n v="2.258"/>
    <s v="music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0.72129255626081934"/>
    <n v="0.63018181818181818"/>
    <s v="music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0.68212824010914053"/>
    <n v="1.1728000000000001"/>
    <s v="music"/>
    <x v="11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0.83333333333333337"/>
    <n v="0.09"/>
    <s v="music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0.82249280204563102"/>
    <n v="145.89793333333333"/>
    <s v="music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8.5000000000000006E-3"/>
    <s v="music"/>
    <x v="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0.55292259083728279"/>
    <n v="4.1372549019607847"/>
    <s v="music"/>
    <x v="11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0.94272920103700208"/>
    <n v="12.122857142857143"/>
    <s v="music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0.25"/>
    <s v="music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0.78784468204839619"/>
    <n v="5.3310000000000004"/>
    <s v="music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0.97110949259529011"/>
    <n v="0.98071428571428576"/>
    <s v="music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0.4"/>
    <n v="0.4375"/>
    <s v="music"/>
    <x v="11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0.79352483732740831"/>
    <n v="9.0014285714285709"/>
    <s v="music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0.99880143827407109"/>
    <n v="0.50060000000000004"/>
    <s v="music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0.72129255626081934"/>
    <n v="13.864000000000001"/>
    <s v="music"/>
    <x v="11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0.61957868649318459"/>
    <n v="6.4560000000000006E-2"/>
    <s v="music"/>
    <x v="11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0.93297333002438787"/>
    <n v="5.35921"/>
    <s v="music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0.6531678641410843"/>
    <n v="0.61240000000000006"/>
    <s v="games"/>
    <x v="32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0.19077901430842609"/>
    <n v="7.8624999999999998"/>
    <s v="games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0.2043828772567276"/>
    <n v="2.9356666666666666"/>
    <s v="games"/>
    <x v="32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0.35119758376062371"/>
    <n v="15.818888888888889"/>
    <s v="games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5.3851166147002916E-2"/>
    <n v="9.2848500000000005"/>
    <s v="games"/>
    <x v="32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0.91178481878276729"/>
    <n v="4.3869999999999996"/>
    <s v="games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9.8556880871834174E-2"/>
    <n v="10.146425000000001"/>
    <s v="games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0.24261426363435637"/>
    <n v="1.13225"/>
    <s v="games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0.19870839542970692"/>
    <n v="1.0991991263196215"/>
    <s v="games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0.54168092142775692"/>
    <n v="29.23"/>
    <s v="games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0.83518930957683746"/>
    <n v="4.726315789473684E-2"/>
    <s v="games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9.2486390242315877E-2"/>
    <n v="172.99842666666669"/>
    <s v="games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0.2210563546333412"/>
    <n v="5.6546666666666665"/>
    <s v="games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0.18609151980944227"/>
    <n v="3.5824666666666665"/>
    <s v="games"/>
    <x v="3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0.83107497741644087"/>
    <n v="0.55349999999999999"/>
    <s v="games"/>
    <x v="32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0.87845893204492687"/>
    <n v="3.4645652173913044"/>
    <s v="games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0.10514903245540549"/>
    <n v="20.379237857142858"/>
    <s v="games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0.75248791316289487"/>
    <n v="1.7719"/>
    <s v="games"/>
    <x v="32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0.68037496220139104"/>
    <n v="0.33069999999999999"/>
    <s v="games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0.18445079774970027"/>
    <n v="1.2047777777777777"/>
    <s v="games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0.26128886671892443"/>
    <n v="0.21049500000000002"/>
    <s v="music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0.14200889330694336"/>
    <n v="256.06590909090909"/>
    <s v="music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0.91282519397535367"/>
    <n v="0.54774999999999996"/>
    <s v="music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0.7526342197691922"/>
    <n v="0.99650000000000005"/>
    <s v="music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0.65789473684210531"/>
    <n v="0.76"/>
    <s v="music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0.97345132743362828"/>
    <n v="1.5066666666666666"/>
    <s v="music"/>
    <x v="1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1.8181818181818181"/>
    <s v="music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0.98425196850393704"/>
    <n v="0.50800000000000001"/>
    <s v="music"/>
    <x v="1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0.66312997347480107"/>
    <n v="0.754"/>
    <s v="music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0.89746466232892075"/>
    <n v="8.9139999999999997"/>
    <s v="music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0.5112474437627812"/>
    <n v="1.2224999999999999"/>
    <s v="music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0.87425324202243915"/>
    <n v="2.7452000000000001"/>
    <s v="music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0.5"/>
    <n v="1.6666666666666668E-3"/>
    <s v="music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0.34187839385530566"/>
    <n v="351.00200000000001"/>
    <s v="music"/>
    <x v="15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0.63953488372093026"/>
    <n v="1.4333333333333333"/>
    <s v="music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0.94637223974763407"/>
    <n v="0.57636363636363641"/>
    <s v="music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0.9882352941176471"/>
    <n v="1.4166666666666667"/>
    <s v="music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0.81411347113560695"/>
    <n v="5.8491904761904756"/>
    <s v="music"/>
    <x v="1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0.98522167487684731"/>
    <n v="0.50749999999999995"/>
    <s v="music"/>
    <x v="15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0.98870056497175141"/>
    <n v="3.54"/>
    <s v="music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0.92489826119126894"/>
    <n v="2.3168571428571427"/>
    <s v="games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0.61500615006150061"/>
    <n v="0.1084"/>
    <s v="games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0.94517958412098302"/>
    <n v="41.262"/>
    <s v="games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0.41126876413736374"/>
    <n v="1.246923076923077"/>
    <s v="games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0.10583876693602969"/>
    <n v="19.841501000000001"/>
    <s v="games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0.92197480857498026"/>
    <n v="0.92968142857142866"/>
    <s v="games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0.63541717581504475"/>
    <n v="1.136611111111111"/>
    <s v="games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8.5143338810888133E-2"/>
    <n v="0.90345384615384616"/>
    <s v="games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0.58463274016314548"/>
    <n v="13.704330000000001"/>
    <s v="games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0.79394731926022788"/>
    <n v="1.336245631552671"/>
    <s v="games"/>
    <x v="32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8.2499429103950597E-2"/>
    <n v="3.5650870588235297"/>
    <s v="games"/>
    <x v="32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0.20169423154497781"/>
    <n v="9.9160000000000004"/>
    <s v="games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0.30116853391157694"/>
    <n v="1.6601999999999999"/>
    <s v="games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8.5836909871244635E-2"/>
    <n v="0.46600000000000003"/>
    <s v="games"/>
    <x v="3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0.65225026340876024"/>
    <n v="199.31"/>
    <s v="games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0.18618259192765477"/>
    <n v="1.1568461538461539"/>
    <s v="games"/>
    <x v="3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0.28334408991452453"/>
    <n v="22.688214285714285"/>
    <s v="games"/>
    <x v="32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0.72780203784570596"/>
    <n v="0.30533333333333335"/>
    <s v="games"/>
    <x v="32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0.78108719213838873"/>
    <n v="8.0016674999999999"/>
    <s v="games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0.36943992906753365"/>
    <n v="0.54135999999999995"/>
    <s v="games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0.12400793650793651"/>
    <n v="1.6128"/>
    <s v="games"/>
    <x v="32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7.3524135326758902E-2"/>
    <n v="136.00976"/>
    <s v="games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1.0749798441279227E-4"/>
    <n v="0.93025000000000002"/>
    <s v="games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0.2652379184128163"/>
    <n v="18851"/>
    <s v="games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3.7778260499995275E-2"/>
    <n v="21.176200000000001"/>
    <s v="games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0.99880143827407109"/>
    <n v="0.62575000000000003"/>
    <s v="games"/>
    <x v="32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0.95735872490167662"/>
    <n v="7.7295999999999996"/>
    <s v="games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0.93271152564956694"/>
    <n v="0.4056756756756757"/>
    <s v="games"/>
    <x v="3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0.59251735229388858"/>
    <n v="0.84385714285714286"/>
    <s v="games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0.10255232219478377"/>
    <n v="69.650857142857149"/>
    <s v="games"/>
    <x v="3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0.74377482348473378"/>
    <n v="0.45712760000000002"/>
    <s v="games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0.36727198530912059"/>
    <n v="2.8829411764705881"/>
    <s v="games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0.88740987243483083"/>
    <n v="1.0016666666666667"/>
    <s v="games"/>
    <x v="32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0.21748586341887777"/>
    <n v="0.28737499999999999"/>
    <s v="games"/>
    <x v="32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0.34884747858341431"/>
    <n v="22.646000000000001"/>
    <s v="games"/>
    <x v="3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0.44901777362020578"/>
    <n v="0.27063291139240508"/>
    <s v="games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0.15719810104693935"/>
    <n v="33.132291666666667"/>
    <s v="games"/>
    <x v="3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0.68259385665529015"/>
    <n v="1.2891999999999999"/>
    <s v="games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5.3558995233249425E-2"/>
    <n v="8.4868181818181814"/>
    <s v="games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0.30588523186100575"/>
    <n v="8.173"/>
    <s v="games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0.12828736369467608"/>
    <n v="3.1179999999999999"/>
    <s v="games"/>
    <x v="32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0.64871240416748577"/>
    <n v="5.0869999999999997"/>
    <s v="games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0.86545118855296566"/>
    <n v="2.626060606060606"/>
    <s v="games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0.55545269394556562"/>
    <n v="1.4402666666666666"/>
    <s v="games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0.33500837520938026"/>
    <n v="9.9500000000000005E-2"/>
    <s v="games"/>
    <x v="3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0.31223980016652791"/>
    <n v="24.02"/>
    <s v="games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0.26279482294198803"/>
    <n v="50.736666666666665"/>
    <s v="games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0.97465886939571145"/>
    <n v="1.4363999999999999"/>
    <s v="games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5.5504984347594412E-2"/>
    <n v="1.6086071428571429"/>
    <s v="games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0.13884106585509437"/>
    <n v="72.024799999999999"/>
    <s v="games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0.35324455120279769"/>
    <n v="2.2647200000000001"/>
    <s v="games"/>
    <x v="3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7.371369600471768E-2"/>
    <n v="0.67830000000000001"/>
    <s v="games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0.45380286803412595"/>
    <n v="5.5090000000000003"/>
    <s v="games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0.83612040133779264"/>
    <n v="1.196"/>
    <s v="games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0.2452367477834371"/>
    <n v="1.0602"/>
    <s v="games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0.94501647446457993"/>
    <n v="7.4707692307692311"/>
    <s v="games"/>
    <x v="32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0.70880587058038691"/>
    <n v="2.6132054913924603"/>
    <s v="games"/>
    <x v="32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0.36941263391207979"/>
    <n v="0.63694117647058823"/>
    <s v="games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0.65019505851755521"/>
    <n v="0.76900000000000002"/>
    <s v="games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0.24778447807233789"/>
    <n v="39.5505"/>
    <s v="games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0.54054054054054057"/>
    <n v="5.6632653061224489E-2"/>
    <s v="music"/>
    <x v="11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0.53956834532374098"/>
    <n v="4.6333333333333337"/>
    <s v="music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0.99151920572701502"/>
    <n v="4.0342133333333328"/>
    <s v="music"/>
    <x v="11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0.94143194937606589"/>
    <n v="2.1244233333333336"/>
    <s v="music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0.82394946443284811"/>
    <n v="0.60683333333333334"/>
    <s v="music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0.99933377748167884"/>
    <n v="0.5003333333333333"/>
    <s v="music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0.83348922668869552"/>
    <n v="3.5993266666666663"/>
    <s v="music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0.99900099900099903"/>
    <n v="0.22244444444444444"/>
    <s v="music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0.93109869646182497"/>
    <n v="1.611"/>
    <s v="music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0.96092248558616267"/>
    <n v="1.0406666666666666"/>
    <s v="music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0.57870370370370372"/>
    <n v="2.88"/>
    <s v="music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0.93239658556370353"/>
    <n v="0.8580040000000001"/>
    <s v="music"/>
    <x v="11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0.92391304347826086"/>
    <n v="0.46"/>
    <s v="music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0.68455265852870462"/>
    <n v="8.5929882352941185"/>
    <s v="music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0.79840319361277445"/>
    <n v="0.30059999999999998"/>
    <s v="music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0.6708193579300431"/>
    <n v="8.6958333333333329"/>
    <s v="music"/>
    <x v="11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0.99403578528827041"/>
    <n v="0.14371428571428571"/>
    <s v="music"/>
    <x v="11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0.95171626165852419"/>
    <n v="31.521999999999998"/>
    <s v="music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0.28557829604950025"/>
    <n v="3.5016666666666668E-2"/>
    <s v="music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0.98765432098765427"/>
    <n v="2.7"/>
    <s v="music"/>
    <x v="11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0.74847834352760834"/>
    <n v="8.3502749999999999"/>
    <s v="music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0.5859872611464968"/>
    <n v="0.78500000000000003"/>
    <s v="music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0.91442537934476109"/>
    <n v="3.0667869565217392"/>
    <s v="music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0.99304537224305767"/>
    <n v="0.93674728682170549"/>
    <s v="music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0.98787113769826029"/>
    <n v="3.0368333333333335"/>
    <s v="music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0.93669293867337511"/>
    <n v="0.20758611111111111"/>
    <s v="music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0.93757815259204103"/>
    <n v="0.59864571428571434"/>
    <s v="music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0.98710622111850588"/>
    <n v="25.784618752131617"/>
    <s v="music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0.93743115739937843"/>
    <n v="0.1280094"/>
    <s v="music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0.23318732025669259"/>
    <n v="13.22256"/>
    <s v="music"/>
    <x v="1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0.96051227321237997"/>
    <n v="0.50648648648648653"/>
    <s v="music"/>
    <x v="14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0.92707045735475901"/>
    <n v="0.35955555555555557"/>
    <s v="music"/>
    <x v="14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0.56869752343602487"/>
    <n v="2.9306733333333335"/>
    <s v="music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0.63706440721156909"/>
    <n v="0.37672800000000001"/>
    <s v="music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0.97465886939571145"/>
    <n v="2.1375000000000002"/>
    <s v="music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0.9611441459913882"/>
    <n v="6.2425600000000001"/>
    <s v="music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0.96153846153846156"/>
    <n v="2.7733333333333332E-2"/>
    <s v="music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0.82603667602841568"/>
    <n v="15.1325"/>
    <s v="music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0.92850510677808729"/>
    <n v="0.6462"/>
    <s v="music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0.92030185900975525"/>
    <n v="1.8109999999999999"/>
    <s v="music"/>
    <x v="14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2.5561743341404357"/>
    <n v="0.82599999999999996"/>
    <s v="food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1.764705882352942"/>
    <n v="8.0515297906602248E-3"/>
    <s v="food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2.0833333333333335"/>
    <n v="4.4444444444444446E-2"/>
    <s v="food"/>
    <x v="33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4.823151125401929"/>
    <n v="6.22"/>
    <s v="food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12.5"/>
    <n v="1.0666666666666666E-2"/>
    <s v="food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38.88888888888889"/>
    <n v="0.108"/>
    <s v="food"/>
    <x v="33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0.19007998620127917"/>
    <n v="12.275534"/>
    <s v="food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0.39300451955197485"/>
    <n v="0.72699999999999998"/>
    <s v="food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0.9441087613293051"/>
    <n v="2.6480000000000001"/>
    <s v="food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0.97634456594510155"/>
    <n v="1.4339200000000001"/>
    <s v="food"/>
    <x v="33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0.69293466492278111"/>
    <n v="0.32985999999999999"/>
    <s v="food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0.94066297926778797"/>
    <n v="3.3221250000000002"/>
    <s v="food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0.47132757266300079"/>
    <n v="5.092E-2"/>
    <s v="food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0.98087297694948505"/>
    <n v="6.7966666666666669"/>
    <s v="food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0.97778473091364204"/>
    <n v="6.3920000000000003"/>
    <s v="food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0.19203715995860063"/>
    <n v="4.1658603999999997"/>
    <s v="food"/>
    <x v="3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0.9036825062128172"/>
    <n v="0.66395000000000004"/>
    <s v="food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0.98869591009458524"/>
    <n v="1.2642916666666666"/>
    <s v="food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0.33989558407657167"/>
    <n v="4.9034666666666666"/>
    <s v="food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0.94538063387771498"/>
    <n v="1.6924399999999999"/>
    <s v="food"/>
    <x v="33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s v="0"/>
    <n v="2500"/>
    <s v="technology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s v="0"/>
    <n v="2750"/>
    <s v="technology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3.333333333333336"/>
    <n v="5.4545454545454543E-2"/>
    <s v="technology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000"/>
    <n v="1E-4"/>
    <s v="technology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s v="0"/>
    <n v="1500"/>
    <s v="technology"/>
    <x v="7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1538.4615384615386"/>
    <n v="1.2999999999999999E-2"/>
    <s v="technology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66.666666666666671"/>
    <n v="2.5000000000000001E-4"/>
    <s v="technology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259.25925925925924"/>
    <n v="0.27"/>
    <s v="technology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s v="0"/>
    <n v="237450"/>
    <s v="technology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s v="0"/>
    <n v="25000"/>
    <s v="technology"/>
    <x v="7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75"/>
    <n v="2.16E-3"/>
    <s v="technology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s v="0"/>
    <n v="1000"/>
    <s v="technology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s v="0"/>
    <n v="500"/>
    <s v="technology"/>
    <x v="7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1400"/>
    <n v="2.5000000000000001E-2"/>
    <s v="technology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45.45454545454547"/>
    <n v="1.5714285714285715E-3"/>
    <s v="technology"/>
    <x v="7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s v="0"/>
    <n v="5000"/>
    <s v="technology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s v="0"/>
    <n v="13500"/>
    <s v="technology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s v="0"/>
    <n v="750"/>
    <s v="technology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6.8119891008174385"/>
    <n v="0.73399999999999999"/>
    <s v="technology"/>
    <x v="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2500"/>
    <n v="2.6666666666666668E-4"/>
    <s v="technology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s v="0"/>
    <n v="100"/>
    <s v="technology"/>
    <x v="7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3.5"/>
    <n v="0.6"/>
    <s v="technology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s v="0"/>
    <n v="87500"/>
    <s v="technology"/>
    <x v="7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s v="0"/>
    <n v="64"/>
    <s v="technology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s v="0"/>
    <n v="500"/>
    <s v="technology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9.5057034220532319"/>
    <n v="2.63"/>
    <s v="technology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74.626865671641795"/>
    <n v="2.6800000000000001E-2"/>
    <s v="technology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400"/>
    <n v="2E-3"/>
    <s v="technology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s v="0"/>
    <n v="12500"/>
    <s v="technology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04.8780487804878"/>
    <n v="3.2799999999999999E-3"/>
    <s v="technology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s v="0"/>
    <n v="1000"/>
    <s v="technology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0.555555555555557"/>
    <n v="0.09"/>
    <s v="technology"/>
    <x v="7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17000"/>
    <n v="425025"/>
    <s v="technology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2200"/>
    <n v="1.1764705882352942E-5"/>
    <s v="technology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s v="0"/>
    <n v="5000"/>
    <s v="technology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9.1931480403272765"/>
    <n v="3.2632999999999995E-2"/>
    <s v="technology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s v="0"/>
    <n v="1250"/>
    <s v="technology"/>
    <x v="7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s v="0"/>
    <n v="55000"/>
    <s v="technology"/>
    <x v="7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s v="0"/>
    <n v="15000"/>
    <s v="technology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272.72727272727275"/>
    <n v="1.8333333333333333E-3"/>
    <s v="technology"/>
    <x v="7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54.964990451941439"/>
    <n v="0.10473333333333333"/>
    <s v="technology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40"/>
    <n v="8.6855819339895772E-4"/>
    <s v="technology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22.988505747126435"/>
    <n v="0.14499999999999999"/>
    <s v="technology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25"/>
    <n v="8.0000000000000004E-4"/>
    <s v="technology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82.487309644670049"/>
    <n v="0.78800000000000003"/>
    <s v="technology"/>
    <x v="7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s v="0"/>
    <n v="15000"/>
    <s v="technology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46.19883040935673"/>
    <n v="3.4200000000000001E-2"/>
    <s v="technology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79.91360691144709"/>
    <n v="3.0866666666666668E-3"/>
    <s v="technology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533.33333333333337"/>
    <n v="8.1081081081081077E-4"/>
    <s v="technology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s v="0"/>
    <n v="255000"/>
    <s v="technology"/>
    <x v="7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800"/>
    <n v="4.9019607843137253E-5"/>
    <s v="technology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s v="0"/>
    <n v="2100"/>
    <s v="technology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2000"/>
    <n v="1.1904761904761904E-2"/>
    <s v="technology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1666.6666666666667"/>
    <n v="3.0000000000000001E-5"/>
    <s v="technology"/>
    <x v="7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s v="0"/>
    <n v="16500"/>
    <s v="technology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500"/>
    <n v="3.0303030303030303E-4"/>
    <s v="technology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s v="0"/>
    <n v="62000"/>
    <s v="technology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s v="0"/>
    <n v="2000"/>
    <s v="technology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s v="0"/>
    <n v="6500"/>
    <s v="technology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s v="0"/>
    <n v="25000"/>
    <s v="technology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39.30348258706468"/>
    <n v="4.0200000000000001E-3"/>
    <s v="food"/>
    <x v="19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230.76923076923077"/>
    <n v="1.8571428571428571E-3"/>
    <s v="food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5.9405940594059405"/>
    <n v="1.6833333333333332E-2"/>
    <s v="food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s v="0"/>
    <n v="7500"/>
    <s v="food"/>
    <x v="19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4.4404973357015987"/>
    <n v="7.506666666666667E-2"/>
    <s v="food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2.4163568773234201"/>
    <n v="0.26900000000000002"/>
    <s v="food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3.9589706676264171"/>
    <n v="1.7098461538461538"/>
    <s v="food"/>
    <x v="19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500"/>
    <n v="1.3636363636363637E-3"/>
    <s v="food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54.347826086956523"/>
    <n v="3.0666666666666665E-2"/>
    <s v="food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s v="0"/>
    <n v="7500"/>
    <s v="food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65.56291390728478"/>
    <n v="1.0066666666666666E-2"/>
    <s v="food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s v="0"/>
    <n v="4000"/>
    <s v="food"/>
    <x v="19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20"/>
    <n v="3.1250000000000002E-3"/>
    <s v="food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2.608695652173914"/>
    <n v="0.15333333333333332"/>
    <s v="food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79.1044776119403"/>
    <n v="2.2333333333333334E-2"/>
    <s v="food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4000"/>
    <n v="8.3333333333333331E-5"/>
    <s v="food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s v="0"/>
    <n v="500"/>
    <s v="food"/>
    <x v="19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5000"/>
    <n v="5.0000000000000001E-3"/>
    <s v="food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s v="0"/>
    <n v="1500"/>
    <s v="food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6.7453018792483004"/>
    <n v="0.83366666666666667"/>
    <s v="food"/>
    <x v="19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6000"/>
    <n v="5.927682276229994E-5"/>
    <s v="food"/>
    <x v="19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500"/>
    <n v="1.6666666666666666E-4"/>
    <s v="food"/>
    <x v="19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7500"/>
    <n v="1.6E-2"/>
    <s v="food"/>
    <x v="19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80.645161290322577"/>
    <n v="5.1666666666666666E-3"/>
    <s v="food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3500"/>
    <n v="4.0000000000000003E-5"/>
    <s v="food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s v="0"/>
    <n v="10000"/>
    <s v="food"/>
    <x v="19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50000"/>
    <n v="25000.5"/>
    <s v="food"/>
    <x v="19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35000"/>
    <n v="17500.5"/>
    <s v="food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69.825436408977552"/>
    <n v="5.7285714285714287E-2"/>
    <s v="food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42.85714285714286"/>
    <n v="1.4999999999999999E-4"/>
    <s v="food"/>
    <x v="19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50000"/>
    <n v="50001"/>
    <s v="food"/>
    <x v="19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7000"/>
    <n v="2.0000000000000002E-5"/>
    <s v="food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s v="0"/>
    <n v="5000"/>
    <s v="food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769.23076923076928"/>
    <n v="2.5999999999999999E-3"/>
    <s v="food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204.24836601307189"/>
    <n v="6.1199999999999997E-2"/>
    <s v="food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2600"/>
    <n v="1.8000000000000001E-4"/>
    <s v="food"/>
    <x v="19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s v="0"/>
    <n v="4000"/>
    <s v="food"/>
    <x v="19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00"/>
    <n v="6.2500000000000003E-3"/>
    <s v="food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s v="0"/>
    <n v="5000"/>
    <s v="food"/>
    <x v="1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500"/>
    <n v="1E-3"/>
    <s v="food"/>
    <x v="19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0.9269558769002596"/>
    <n v="1.6182000000000001"/>
    <s v="food"/>
    <x v="33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0.79401839475947855"/>
    <n v="4.0301333333333336"/>
    <s v="food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0.49379070532817454"/>
    <n v="1.6876245833333332"/>
    <s v="food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0.92081031307550643"/>
    <n v="0.16289999999999999"/>
    <s v="food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0.57870370370370372"/>
    <n v="2.88"/>
    <s v="food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0.59530896535301825"/>
    <n v="1.6798"/>
    <s v="food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0.23408239700374531"/>
    <n v="2.1360000000000001"/>
    <s v="food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0.93023255813953487"/>
    <n v="0.17199999999999999"/>
    <s v="food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0.92592592592592593"/>
    <n v="27"/>
    <s v="food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0.98489628713797672"/>
    <n v="1.5230030000000001"/>
    <s v="food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0.86617583369423989"/>
    <n v="0.76966666666666672"/>
    <s v="food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0.74906367041198507"/>
    <n v="8.0100000000000005E-2"/>
    <s v="food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0.64641241111829351"/>
    <n v="7.7350000000000003"/>
    <s v="food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0.99161378059836813"/>
    <n v="11.765333333333333"/>
    <s v="food"/>
    <x v="33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0.5494505494505495"/>
    <n v="1.5599999999999999E-2"/>
    <s v="food"/>
    <x v="33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0.5528934758569849"/>
    <n v="9.043333333333333"/>
    <s v="food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0.97747556311092221"/>
    <n v="15.686666666666667"/>
    <s v="food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0.9076057360682519"/>
    <n v="0.23952173913043479"/>
    <s v="food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0.97799511002444983"/>
    <n v="6.1349999999999998"/>
    <s v="food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0.99217929263452787"/>
    <n v="0.28556666666666669"/>
    <s v="food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0.96339113680154143"/>
    <n v="0.91588235294117648"/>
    <s v="music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0.90327436958976293"/>
    <n v="0.44283333333333336"/>
    <s v="music"/>
    <x v="14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0.86021505376344087"/>
    <n v="0.77500000000000002"/>
    <s v="music"/>
    <x v="1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0.90009000900090008"/>
    <n v="1.111"/>
    <s v="music"/>
    <x v="14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0.55511498810467885"/>
    <n v="0.63049999999999995"/>
    <s v="music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3.5714285714285716"/>
    <s v="music"/>
    <x v="1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0.84388185654008441"/>
    <n v="0.47399999999999998"/>
    <s v="music"/>
    <x v="1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0.93268791329733147"/>
    <n v="2.1443400000000001"/>
    <s v="music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0.87976539589442815"/>
    <n v="0.68200000000000005"/>
    <s v="music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0.96933038656895809"/>
    <n v="0.85970000000000013"/>
    <s v="music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0.78125"/>
    <n v="0.64"/>
    <s v="music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0.73659254254067463"/>
    <n v="20.364039999999999"/>
    <s v="music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0.26666666666666666"/>
    <s v="music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0.99996400129595331"/>
    <n v="2.5000900000000001"/>
    <s v="music"/>
    <x v="14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0.95492742551566079"/>
    <n v="0.52359999999999995"/>
    <s v="music"/>
    <x v="14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0.95217691447070874"/>
    <n v="1.3442879999999999"/>
    <s v="music"/>
    <x v="14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0.58365758754863817"/>
    <n v="0.40156249999999999"/>
    <s v="music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0.78431372549019607"/>
    <n v="13.6"/>
    <s v="music"/>
    <x v="14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0.74938176004796042"/>
    <n v="5.0041249999999995E-2"/>
    <s v="music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6.666666666666667"/>
    <s v="music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0.88565330215833715"/>
    <n v="2.2582199999999997"/>
    <s v="music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0.99900099900099903"/>
    <n v="0.25024999999999997"/>
    <s v="music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0.87929656274980017"/>
    <n v="1.2509999999999999"/>
    <s v="music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0.83810052896116249"/>
    <n v="3.7964636363636362"/>
    <s v="music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0.96852300242130751"/>
    <n v="0.59"/>
    <s v="music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0.37641154328732745"/>
    <n v="0.39850000000000002"/>
    <s v="music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0.99949358991444337"/>
    <n v="5.0025333333333331"/>
    <s v="music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0.93720712277413309"/>
    <n v="2.1339999999999999"/>
    <s v="music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0.74810302447365606"/>
    <n v="1.5595000000000001"/>
    <s v="music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0.82372322899505768"/>
    <n v="0.17342857142857143"/>
    <s v="music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0.96899224806201545"/>
    <n v="1.032"/>
    <s v="music"/>
    <x v="14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0.8"/>
    <n v="1.5"/>
    <s v="music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0.77700077700077697"/>
    <n v="42.9"/>
    <s v="music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0.9900467302056658"/>
    <n v="7.5754000000000002E-2"/>
    <s v="music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0.78408823606283162"/>
    <n v="1.2753666666666665"/>
    <s v="music"/>
    <x v="14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4"/>
    <s v="music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0.88674886828675692"/>
    <n v="0.75180999999999998"/>
    <s v="music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0.94696969696969702"/>
    <n v="0.26400000000000001"/>
    <s v="music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0.49352251696483651"/>
    <n v="8.1050000000000004"/>
    <s v="music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0.88235294117647056"/>
    <n v="0.17"/>
    <s v="music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9.145907473309606"/>
    <n v="0.46833333333333332"/>
    <s v="food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1279.0697674418604"/>
    <n v="7.8181818181818179E-3"/>
    <s v="food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s v="0"/>
    <n v="5000"/>
    <s v="food"/>
    <x v="34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s v="0"/>
    <n v="17500"/>
    <s v="food"/>
    <x v="3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s v="0"/>
    <n v="3500"/>
    <s v="food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66.66666666666666"/>
    <n v="4.2857142857142859E-3"/>
    <s v="food"/>
    <x v="34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s v="0"/>
    <n v="21425"/>
    <s v="food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s v="0"/>
    <n v="10000"/>
    <s v="food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95"/>
    <n v="0.05"/>
    <s v="food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666.66666666666663"/>
    <n v="7.894736842105263E-4"/>
    <s v="food"/>
    <x v="34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s v="0"/>
    <n v="50000"/>
    <s v="food"/>
    <x v="34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s v="0"/>
    <n v="575"/>
    <s v="food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s v="0"/>
    <n v="90000"/>
    <s v="food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57.142857142857146"/>
    <n v="1.1666666666666668E-3"/>
    <s v="food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5.376344086021505"/>
    <n v="7.7499999999999999E-2"/>
    <s v="food"/>
    <x v="34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s v="0"/>
    <n v="11000"/>
    <s v="food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.186757215619695"/>
    <n v="8.0318181818181816E-2"/>
    <s v="food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s v="0"/>
    <n v="2500"/>
    <s v="food"/>
    <x v="34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2307.6923076923076"/>
    <n v="1.2999999999999999E-2"/>
    <s v="food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s v="0"/>
    <n v="50000"/>
    <s v="food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0.91334276877303"/>
    <n v="0.13685990000000001"/>
    <s v="music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0.4"/>
    <s v="music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0.63920454545454541"/>
    <n v="0.28160000000000002"/>
    <s v="music"/>
    <x v="35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0.98425196850393704"/>
    <n v="8.4666666666666668"/>
    <s v="music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0.99676052828308004"/>
    <n v="1.0701333333333334"/>
    <s v="music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0.88534749889331565"/>
    <n v="0.56474999999999997"/>
    <s v="music"/>
    <x v="35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0.97919216646266827"/>
    <n v="1.02125"/>
    <s v="music"/>
    <x v="35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0.93240310583474562"/>
    <n v="1.0724974999999999"/>
    <s v="music"/>
    <x v="35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0.95892600287677798"/>
    <n v="1.5642499999999999"/>
    <s v="music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.0833333333333333"/>
    <s v="music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0.99601593625498008"/>
    <n v="0.69507692307692304"/>
    <s v="music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0.79286422200198214"/>
    <n v="1.1211111111111112"/>
    <s v="music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0.90361445783132532"/>
    <n v="2.0750000000000002"/>
    <s v="music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0.95238095238095233"/>
    <n v="0.28000000000000003"/>
    <s v="music"/>
    <x v="35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0.96362322331968198"/>
    <n v="10.3775"/>
    <s v="music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0.86206896551724133"/>
    <n v="1.4499999999999999E-3"/>
    <s v="music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0.90909090909090906"/>
    <n v="44"/>
    <s v="music"/>
    <x v="3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0.88481785287150438"/>
    <n v="20.343169999999997"/>
    <s v="music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0.99750623441396513"/>
    <n v="0.55694444444444446"/>
    <s v="music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0.96711798839458418"/>
    <n v="0.25850000000000001"/>
    <s v="music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0.93432995194874535"/>
    <n v="1.4984"/>
    <s v="music"/>
    <x v="35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0.96551724137931039"/>
    <n v="0.20714285714285716"/>
    <s v="music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0.63938618925831203"/>
    <n v="0.55857142857142861"/>
    <s v="music"/>
    <x v="35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0.99186669311644515"/>
    <n v="20.164000000000001"/>
    <s v="music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0.51203277009728621"/>
    <n v="0.78120000000000001"/>
    <s v="music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0.8951406649616368"/>
    <n v="1.9550000000000001"/>
    <s v="music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0.83434466019417475"/>
    <n v="1.8834285714285715"/>
    <s v="music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0.98183603338242509"/>
    <n v="1.1110909090909091"/>
    <s v="music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0.97273853779429986"/>
    <n v="0.26900000000000002"/>
    <s v="music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0.99160945842868042"/>
    <n v="4.1751592356687901"/>
    <s v="music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0.97338100913786252"/>
    <n v="0.5808461538461539"/>
    <s v="music"/>
    <x v="3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0.93896713615023475"/>
    <n v="0.8693877551020408"/>
    <s v="music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0.64294899271324479"/>
    <n v="0.77766666666666662"/>
    <s v="music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0.81433224755700329"/>
    <n v="2.456"/>
    <s v="music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0.9315323707498836"/>
    <n v="0.71566666666666667"/>
    <s v="music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0.94783715012722647"/>
    <n v="0.39300000000000002"/>
    <s v="music"/>
    <x v="3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0.84427767354596628"/>
    <n v="1.4308724832214765"/>
    <s v="music"/>
    <x v="35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0.91844232182218954"/>
    <n v="1.5122222222222221"/>
    <s v="music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0.898876404494382"/>
    <n v="0.71199999999999997"/>
    <s v="music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0.99900099900099903"/>
    <n v="3.7537500000000001"/>
    <s v="music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s v="0"/>
    <n v="50000"/>
    <s v="food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33.33333333333334"/>
    <n v="7.5000000000000002E-4"/>
    <s v="food"/>
    <x v="1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s v="0"/>
    <n v="10000"/>
    <s v="food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s v="0"/>
    <n v="20000"/>
    <s v="food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00"/>
    <n v="2.5000000000000001E-3"/>
    <s v="food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s v="0"/>
    <n v="17500"/>
    <s v="food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375"/>
    <n v="3.4285714285714284E-3"/>
    <s v="food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200"/>
    <n v="1.1111111111111111E-3"/>
    <s v="food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44.827586206896555"/>
    <n v="1.4500000000000001E-2"/>
    <s v="food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18.64406779661017"/>
    <n v="9.0769230769230762E-3"/>
    <s v="food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400"/>
    <n v="3.5714285714285712E-2"/>
    <s v="food"/>
    <x v="19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s v="0"/>
    <n v="15000"/>
    <s v="food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s v="0"/>
    <n v="4000"/>
    <s v="food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s v="0"/>
    <n v="5000"/>
    <s v="food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s v="0"/>
    <n v="42500"/>
    <s v="food"/>
    <x v="19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s v="0"/>
    <n v="5000"/>
    <s v="food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s v="0"/>
    <n v="7500"/>
    <s v="food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s v="0"/>
    <n v="3000"/>
    <s v="food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722.02166064981952"/>
    <n v="4.6166666666666668E-2"/>
    <s v="food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66.66666666666666"/>
    <n v="2.5500000000000002E-4"/>
    <s v="food"/>
    <x v="19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9.433962264150944"/>
    <n v="6.235294117647059E-2"/>
    <s v="food"/>
    <x v="19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90000"/>
    <n v="45000.5"/>
    <s v="food"/>
    <x v="19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200"/>
    <n v="5.5555555555555558E-5"/>
    <s v="food"/>
    <x v="19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s v="0"/>
    <n v="5000"/>
    <s v="food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600"/>
    <n v="5.0000000000000001E-3"/>
    <s v="food"/>
    <x v="19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600"/>
    <n v="1.6666666666666666E-4"/>
    <s v="food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41.084634346754314"/>
    <n v="0.40566666666666668"/>
    <s v="food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25.751072961373392"/>
    <n v="4.6600000000000001E-3"/>
    <s v="food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0000"/>
    <n v="8.3333333333333339E-4"/>
    <s v="food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s v="0"/>
    <n v="1500"/>
    <s v="food"/>
    <x v="19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57.692307692307693"/>
    <n v="8.6666666666666663E-3"/>
    <s v="food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600"/>
    <n v="3.3333333333333333E-2"/>
    <s v="food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s v="0"/>
    <n v="5000"/>
    <s v="food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80000"/>
    <n v="40000.5"/>
    <s v="food"/>
    <x v="19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8.2191780821917817"/>
    <n v="2.2812499999999999E-2"/>
    <s v="food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4.2393410852713176"/>
    <n v="0.5504"/>
    <s v="food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17.647058823529413"/>
    <n v="2.4285714285714284E-3"/>
    <s v="food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2.5641025641025643"/>
    <n v="0.78"/>
    <s v="food"/>
    <x v="19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00.45555555555555"/>
    <n v="0.03"/>
    <s v="food"/>
    <x v="19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14.425851125216388"/>
    <n v="0.38336467204955205"/>
    <s v="food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0.15119443604475355"/>
    <n v="6.6140000000000004E-2"/>
    <s v="technology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0.30666223710101964"/>
    <n v="78.262"/>
    <s v="technology"/>
    <x v="36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0.98536036036036034"/>
    <n v="0.14799999999999999"/>
    <s v="technology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0.95952714502293279"/>
    <n v="11.910628571428571"/>
    <s v="technology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0.93091173402138871"/>
    <n v="5.3710785000000003"/>
    <s v="technology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0.90864034363125723"/>
    <n v="0.12106"/>
    <s v="technology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0.2452783909737552"/>
    <n v="2.9650909090909092"/>
    <s v="technology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0.44657809534442333"/>
    <n v="2.2392500000000002"/>
    <s v="technology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0.32916271632221045"/>
    <n v="13.291298749999999"/>
    <s v="technology"/>
    <x v="36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0.70758836850916274"/>
    <n v="0.91921885714285712"/>
    <s v="technology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3.5834120598104049E-2"/>
    <n v="13.484296068526247"/>
    <s v="technology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0.58220332519607154"/>
    <n v="1.5614663636363637"/>
    <s v="technology"/>
    <x v="36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0.98996832101372756"/>
    <n v="0.75760000000000005"/>
    <s v="technology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0.98039215686274506"/>
    <n v="1.4279999999999999"/>
    <s v="technology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0.58904916102443328"/>
    <n v="0.32352380952380955"/>
    <s v="technology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0.87310318333420645"/>
    <n v="14.3095952023988"/>
    <s v="technology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0.11394712853236098"/>
    <n v="0.17552000000000001"/>
    <s v="technology"/>
    <x v="36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0.94888663967611331"/>
    <n v="31.616"/>
    <s v="technology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0.53078556263269638"/>
    <n v="0.12559999999999999"/>
    <s v="technology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0.69612525970826999"/>
    <n v="93.373999999999995"/>
    <s v="technology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0.6854949273375377"/>
    <n v="0.33664615384615387"/>
    <s v="technology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0.76228808391267233"/>
    <n v="0.131184"/>
    <s v="technology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0.8771929824561403"/>
    <n v="1.52"/>
    <s v="technology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7.2494203861856857E-2"/>
    <n v="55.176824999999994"/>
    <s v="technology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0.10460251046025104"/>
    <n v="0.17924999999999999"/>
    <s v="technology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0.8928571428571429"/>
    <n v="18.666666666666668"/>
    <s v="technology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0.15463917525773196"/>
    <n v="0.38800000000000001"/>
    <s v="technology"/>
    <x v="36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0.90604751619870405"/>
    <n v="6.1733333333333329"/>
    <s v="technology"/>
    <x v="36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0.78284014404258651"/>
    <n v="7.6126340882002381"/>
    <s v="technology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0.6333122229259025"/>
    <n v="0.63160000000000005"/>
    <s v="technology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0.87210379779401348"/>
    <n v="11.466524999999999"/>
    <s v="technology"/>
    <x v="36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0.72987721691678031"/>
    <n v="7.3300000000000004E-2"/>
    <s v="technology"/>
    <x v="36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0.28199199142744347"/>
    <n v="16.571028037383179"/>
    <s v="technology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0.94320486815415816"/>
    <n v="0.19719999999999999"/>
    <s v="technology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2.365591397849462"/>
    <s v="technology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0.53390282968499736"/>
    <n v="0.16286956521739129"/>
    <s v="technology"/>
    <x v="36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0.60168471720818295"/>
    <n v="0.83099999999999996"/>
    <s v="technology"/>
    <x v="36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0.98300283286118983"/>
    <n v="0.70599999999999996"/>
    <s v="technology"/>
    <x v="36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0.6097560975609756"/>
    <n v="1.4178674351585014"/>
    <s v="technology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0.94637223974763407"/>
    <n v="10.566666666666666"/>
    <s v="technology"/>
    <x v="36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00"/>
    <n v="5.0000000000000001E-3"/>
    <s v="technology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s v="0"/>
    <n v="250000"/>
    <s v="technology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2.9797616673387521"/>
    <n v="0.67119461999999996"/>
    <s v="technology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48.709206039941549"/>
    <n v="2.0530000000000001E-3"/>
    <s v="technology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9.5238095238095237"/>
    <n v="2.1000000000000001E-2"/>
    <s v="technology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11.880316738748508"/>
    <n v="2.1043210000000001"/>
    <s v="technology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69.444444444444443"/>
    <n v="7.2000000000000002E-5"/>
    <s v="technology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13.20754716981132"/>
    <n v="4.24E-2"/>
    <s v="technology"/>
    <x v="36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1008.0645161290323"/>
    <n v="1.0333333333333333E-2"/>
    <s v="technology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67.5977653631285"/>
    <n v="2.8639999999999998E-3"/>
    <s v="technology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53.506592776609978"/>
    <n v="8.7216666666666665E-2"/>
    <s v="technology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12.99435028248588"/>
    <n v="3.1607142857142858E-3"/>
    <s v="technology"/>
    <x v="36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8.6793737236215112"/>
    <n v="5.876E-2"/>
    <s v="technology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1960.7843137254902"/>
    <n v="1E-3"/>
    <s v="technology"/>
    <x v="3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4.7543581616481774"/>
    <n v="3.1550000000000002E-2"/>
    <s v="technology"/>
    <x v="36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8.7438064704167875"/>
    <n v="1.1436666666666666"/>
    <s v="technology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5.336767839925427"/>
    <n v="3.747586666666667E-2"/>
    <s v="technology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1076.9230769230769"/>
    <n v="3.0333333333333332E-3"/>
    <s v="technology"/>
    <x v="36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6.759189797449359"/>
    <n v="1.360204081632653E-2"/>
    <s v="technology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1052.6315789473683"/>
    <n v="3.8775510204081632E-4"/>
    <s v="technology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0.97181729834791064"/>
    <n v="0.25724999999999998"/>
    <s v="technology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0.93632958801498123"/>
    <n v="4.2720000000000002"/>
    <s v="technology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0.95605722002461846"/>
    <n v="1.0459624999999999"/>
    <s v="technology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0.96685082872928174"/>
    <n v="0.90500000000000003"/>
    <s v="technology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0.81206496519721583"/>
    <n v="0.24628571428571427"/>
    <s v="technology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0.6277657002632222"/>
    <n v="4.5512885714285716"/>
    <s v="technology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0.90361445783132532"/>
    <n v="0.16600000000000001"/>
    <s v="technology"/>
    <x v="37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0.58582308142940831"/>
    <n v="1.1379999999999999"/>
    <s v="technology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0.79920079920079923"/>
    <n v="1.0009999999999999"/>
    <s v="technology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15.586372745490982"/>
    <n v="3.1187499999999999"/>
    <s v="technology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8.8152327221438647"/>
    <n v="7.2927381197284508E-2"/>
    <s v="technology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.0129557095510697"/>
    <n v="0.13275999999999999"/>
    <s v="technology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3.6258158085569252"/>
    <n v="1.1032"/>
    <s v="technology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1.5913430935709738"/>
    <n v="0.54984999999999995"/>
    <s v="technology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13.178703215603585"/>
    <n v="5.4199999999999998E-2"/>
    <s v="technology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1.9848771266540643"/>
    <n v="4.2320000000000003E-2"/>
    <s v="technology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5.7101024890190333"/>
    <n v="1.6261904761904762"/>
    <s v="technology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7272.727272727273"/>
    <n v="5.6410256410256411E-2"/>
    <s v="technology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03.030303030303"/>
    <n v="1.6500000000000001E-5"/>
    <s v="technology"/>
    <x v="37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15.94202898550725"/>
    <n v="6.8999999999999999E-3"/>
    <s v="technology"/>
    <x v="37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45.45454545454547"/>
    <n v="1.71875E-3"/>
    <s v="food"/>
    <x v="19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3.5335689045936394"/>
    <n v="0.21224999999999999"/>
    <s v="food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416.66666666666669"/>
    <n v="6.0000000000000001E-3"/>
    <s v="food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87.5"/>
    <n v="5.3333333333333337E-2"/>
    <s v="food"/>
    <x v="19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5000"/>
    <n v="1.4285714285714287E-4"/>
    <s v="food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s v="0"/>
    <n v="15000"/>
    <s v="food"/>
    <x v="19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s v="0"/>
    <n v="7500"/>
    <s v="food"/>
    <x v="19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675.67567567567562"/>
    <n v="4.933333333333333E-3"/>
    <s v="food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35000"/>
    <n v="17500.5"/>
    <s v="food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9.3174935942231532"/>
    <n v="0.24531428571428571"/>
    <s v="food"/>
    <x v="19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1857.1428571428571"/>
    <n v="4.3750000000000001E-4"/>
    <s v="food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40"/>
    <n v="3.8461538461538462E-4"/>
    <s v="food"/>
    <x v="19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25"/>
    <n v="1.1428571428571429E-2"/>
    <s v="food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0000"/>
    <n v="15000.5"/>
    <s v="food"/>
    <x v="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211.26760563380282"/>
    <n v="2.3666666666666667E-3"/>
    <s v="food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17.699115044247787"/>
    <n v="0.22600000000000001"/>
    <s v="food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3.7947533410328327"/>
    <n v="0.10101666666666667"/>
    <s v="food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07.57400999615533"/>
    <n v="1.1308695652173914E-3"/>
    <s v="food"/>
    <x v="19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s v="0"/>
    <n v="1"/>
    <s v="food"/>
    <x v="19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42.84285714285716"/>
    <n v="35"/>
    <s v="food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2.1656050955414012"/>
    <n v="0.15701570157015701"/>
    <s v="theater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2.9061319383900028"/>
    <n v="1.0120588235294117"/>
    <s v="theater"/>
    <x v="38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0.96385542168674698"/>
    <n v="4.1500000000000004"/>
    <s v="theater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16.593886462882097"/>
    <n v="2.8625000000000001E-2"/>
    <s v="theater"/>
    <x v="38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9.4882116158711902"/>
    <n v="9.1526315789473678E-2"/>
    <s v="theater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0.89049460614695708"/>
    <n v="2.3820606060606062"/>
    <s v="theater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0.28502645579934421"/>
    <n v="0.80193057142857138"/>
    <s v="theater"/>
    <x v="38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0.42878824228336598"/>
    <n v="5.8303837500000002"/>
    <s v="theater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0.98419384682006972"/>
    <n v="2.5401500000000001"/>
    <s v="theater"/>
    <x v="38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0.64977110188508336"/>
    <n v="1.8468042000000002"/>
    <s v="theater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0.99288979177247338"/>
    <n v="6.5633333333333335E-2"/>
    <s v="theater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0.7611403265983947"/>
    <n v="1.8480818414322251"/>
    <s v="theater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0.97807801150219742"/>
    <n v="27.884"/>
    <s v="theater"/>
    <x v="38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0.85943140018563713"/>
    <n v="0.19392666666666666"/>
    <s v="theater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0.37789693427962928"/>
    <n v="1.2701875999999999"/>
    <s v="theater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0.83347155069882417"/>
    <n v="0.99983416666666669"/>
    <s v="theater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0.83261173649503761"/>
    <n v="3.0026000000000002"/>
    <s v="theater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0.96540627514078836"/>
    <n v="0.74580000000000002"/>
    <s v="theater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0.91883614088820831"/>
    <n v="0.36277777777777775"/>
    <s v="theater"/>
    <x v="38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0.8465680132741864"/>
    <n v="4.9218333333333337"/>
    <s v="theater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6.8399452804377564E-2"/>
    <n v="0.43859999999999999"/>
    <s v="technology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0.39597687495050288"/>
    <n v="16.835999999999999"/>
    <s v="technology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0.71403070332024277"/>
    <n v="3.3612000000000002"/>
    <s v="technology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0.33684187539580285"/>
    <n v="0.6105733333333333"/>
    <s v="technology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0.6918380407146687"/>
    <n v="23.426661264181522"/>
    <s v="technology"/>
    <x v="3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0.94567119012719281"/>
    <n v="2.6436250000000001"/>
    <s v="technology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0.20275339105046533"/>
    <n v="0.49320999999999998"/>
    <s v="technology"/>
    <x v="3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0.49547466472881019"/>
    <n v="3.0274000000000001"/>
    <s v="technology"/>
    <x v="3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0.9574875526618154"/>
    <n v="0.5222"/>
    <s v="technology"/>
    <x v="3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0.58722447482014073"/>
    <n v="6.1305346666666667"/>
    <s v="technology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0.95874213032501354"/>
    <n v="1.1589259259259259"/>
    <s v="technology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0.84566596194503174"/>
    <n v="0.47299999999999998"/>
    <s v="technology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0.92990384794212277"/>
    <n v="4.4807499999999996"/>
    <s v="technology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4.4241914790072115E-5"/>
    <n v="0.45206000000000002"/>
    <s v="technology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0.1022354113475854"/>
    <n v="7336.01"/>
    <s v="technology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0.8136696501220505"/>
    <n v="13.109333333333334"/>
    <s v="technology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0.40640362056857487"/>
    <n v="9.2272800000000004"/>
    <s v="technology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0.67594970934162502"/>
    <n v="0.24656666666666666"/>
    <s v="technology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0.26035502958579881"/>
    <n v="0.84499999999999997"/>
    <s v="technology"/>
    <x v="3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0.967741935483871"/>
    <n v="0.2818181818181818"/>
    <s v="technology"/>
    <x v="3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228.57142857142858"/>
    <n v="0.11666666666666667"/>
    <s v="publishing"/>
    <x v="39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3.4199726402188784"/>
    <n v="9.1374999999999998E-2"/>
    <s v="publishing"/>
    <x v="39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s v="0"/>
    <n v="2999.5"/>
    <s v="publishing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19.161676646706585"/>
    <n v="0.13918986497749625"/>
    <s v="publishing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4.5688178183894914"/>
    <n v="0.10943749999999999"/>
    <s v="publishing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3.7453183520599249"/>
    <n v="0.10012500000000001"/>
    <s v="publishing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3.5714285714285716"/>
    <n v="4.6666666666666669E-2"/>
    <s v="publishing"/>
    <x v="39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94.339622641509436"/>
    <n v="0.106"/>
    <s v="publishing"/>
    <x v="39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90.909090909090907"/>
    <n v="2.1999999999999999E-2"/>
    <s v="publishing"/>
    <x v="39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s v="0"/>
    <n v="999.5"/>
    <s v="publishing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s v="0"/>
    <n v="1637"/>
    <s v="publishing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8.7272727272727266"/>
    <n v="0.1679902260232132"/>
    <s v="publishing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5.2631578947368425"/>
    <n v="7.9166666666666663E-2"/>
    <s v="publishing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s v="0"/>
    <n v="5000"/>
    <s v="publishing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1.9230769230769231"/>
    <n v="2.5999999999999999E-2"/>
    <s v="publishing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9.5419847328244281"/>
    <n v="2.0960000000000001"/>
    <s v="publishing"/>
    <x v="39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50"/>
    <n v="1E-3"/>
    <s v="publishing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8.5470085470085468"/>
    <n v="0.156"/>
    <s v="publishing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9.5238095238095237"/>
    <n v="5.2499999999999998E-2"/>
    <s v="publishing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s v="0"/>
    <n v="2500"/>
    <s v="publishing"/>
    <x v="39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38.88888888888889"/>
    <n v="7.1999999999999998E-3"/>
    <s v="publishing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30"/>
    <n v="5.0000000000000001E-3"/>
    <s v="publishing"/>
    <x v="39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437.77777777777777"/>
    <n v="2.7692307692307693E-2"/>
    <s v="publishing"/>
    <x v="39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88.888888888888886"/>
    <n v="1.1421319796954316E-3"/>
    <s v="publishing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s v="0"/>
    <n v="2000"/>
    <s v="publishing"/>
    <x v="39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50"/>
    <n v="2.5000000000000001E-2"/>
    <s v="publishing"/>
    <x v="39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17.64705882352941"/>
    <n v="6.7999999999999996E-3"/>
    <s v="publishing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6.9860279441117763"/>
    <n v="0.2505"/>
    <s v="publishing"/>
    <x v="39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400"/>
    <n v="2.8571428571428574E-4"/>
    <s v="publishing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9.6049945971905384"/>
    <n v="2.6028125000000002"/>
    <s v="publishing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s v="0"/>
    <n v="9990"/>
    <s v="publishing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s v="0"/>
    <n v="4000"/>
    <s v="publishing"/>
    <x v="39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530"/>
    <n v="1.25E-4"/>
    <s v="publishing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7.0175438596491224"/>
    <n v="1.0754716981132075"/>
    <s v="publishing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3.333333333333336"/>
    <n v="3.7499999999999999E-2"/>
    <s v="publishing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12.688821752265861"/>
    <n v="0.33100000000000002"/>
    <s v="publishing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00"/>
    <n v="4.7619047619047619E-4"/>
    <s v="publishing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3.9145907473309607"/>
    <n v="0.46833333333333332"/>
    <s v="publishing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47.169811320754718"/>
    <n v="9.6363636363636356E-3"/>
    <s v="publishing"/>
    <x v="39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s v="0"/>
    <n v="50000"/>
    <s v="publishing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0.94984802431610937"/>
    <n v="1.316E-2"/>
    <s v="theater"/>
    <x v="6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0.83333333333333337"/>
    <n v="0.96"/>
    <s v="theater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0.8733624454148472"/>
    <n v="1.145"/>
    <s v="theater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0.84033613445378152"/>
    <n v="7.14"/>
    <s v="theater"/>
    <x v="6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0.95529231944975157"/>
    <n v="0.87233333333333329"/>
    <s v="theater"/>
    <x v="6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0.84860828241683639"/>
    <n v="0.58919999999999995"/>
    <s v="theater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0.83542188805346695"/>
    <n v="0.4788"/>
    <s v="theater"/>
    <x v="6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0.97560975609756095"/>
    <n v="2.0499999999999998"/>
    <s v="theater"/>
    <x v="6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0.98846787479406917"/>
    <n v="1.5175000000000001"/>
    <s v="theater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0.94936708860759489"/>
    <n v="1.0533333333333332"/>
    <s v="theater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0.97560975609756095"/>
    <n v="0.68333333333333335"/>
    <s v="theater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0.92936802973977695"/>
    <n v="1.0760000000000001"/>
    <s v="theater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0.90442489881746446"/>
    <n v="5.5283749999999996"/>
    <s v="theater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0.66666666666666663"/>
    <n v="7.4999999999999997E-3"/>
    <s v="theater"/>
    <x v="6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0.95890410958904104"/>
    <n v="14.6"/>
    <s v="theater"/>
    <x v="6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0.86580086580086579"/>
    <n v="1.32"/>
    <s v="theater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0.97423038843783372"/>
    <n v="10.2645125"/>
    <s v="theater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0.98619329388560162"/>
    <n v="0.63375000000000004"/>
    <s v="theater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0.85737704355818334"/>
    <n v="1.1663479999999999"/>
    <s v="theater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0.75187969924812026"/>
    <n v="0.26600000000000001"/>
    <s v="theater"/>
    <x v="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0.75075075075075071"/>
    <n v="0.66600000000000004"/>
    <s v="theater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0.98199672667757776"/>
    <n v="6.11"/>
    <s v="theater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0.78155529503712384"/>
    <n v="4.2649999999999997"/>
    <s v="theater"/>
    <x v="6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0.86956521739130432"/>
    <n v="0.115"/>
    <s v="theater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0.90909090909090906"/>
    <n v="0.44"/>
    <s v="theater"/>
    <x v="6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0.89206066012488849"/>
    <n v="8.4075000000000006"/>
    <s v="theater"/>
    <x v="6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0.79365079365079361"/>
    <n v="2.1"/>
    <s v="theater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0.99756151629350476"/>
    <n v="0.9022"/>
    <s v="theater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0.9765625"/>
    <n v="0.56888888888888889"/>
    <s v="theater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0.92421441774491686"/>
    <n v="1.0820000000000001"/>
    <s v="theater"/>
    <x v="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0.997307270370001"/>
    <n v="4.0107999999999997"/>
    <s v="theater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0.88261253309796994"/>
    <n v="0.5665"/>
    <s v="theater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0.78384824697938482"/>
    <n v="0.71442399999999995"/>
    <s v="theater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0.92821782178217827"/>
    <n v="0.57714285714285718"/>
    <s v="theater"/>
    <x v="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0.41322314049586778"/>
    <n v="0.40333333333333332"/>
    <s v="theater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0.70638097480574524"/>
    <n v="16.988"/>
    <s v="theater"/>
    <x v="6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0.76923076923076927"/>
    <n v="0.26"/>
    <s v="theater"/>
    <x v="6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0.94312930302744502"/>
    <n v="17.671666666666667"/>
    <s v="theater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0.95419847328244278"/>
    <n v="0.52400000000000002"/>
    <s v="theater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0.73529411764705888"/>
    <n v="5.4399999999999997E-2"/>
    <s v="theater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5"/>
    <s v="theater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"/>
    <s v="theater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0.80645161290322576"/>
    <n v="2.0666666666666667E-2"/>
    <s v="theater"/>
    <x v="6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0.85526315789473684"/>
    <n v="7.6"/>
    <s v="theater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0.967741935483871"/>
    <n v="4.7692307692307692"/>
    <s v="theater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0.92807424593967514"/>
    <n v="0.71833333333333338"/>
    <s v="theater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0.83160083160083165"/>
    <n v="1.2024999999999999"/>
    <s v="theater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0.9962248322147651"/>
    <n v="4.7679999999999998"/>
    <s v="theater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0.93879083740142699"/>
    <n v="0.28031578947368418"/>
    <s v="theater"/>
    <x v="6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1.2"/>
    <s v="theater"/>
    <x v="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0.90361445783132532"/>
    <n v="1.1066666666666667"/>
    <s v="theater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0.87169062653635476"/>
    <n v="0.95599666666666661"/>
    <s v="theater"/>
    <x v="6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0.92370851864522752"/>
    <n v="1.1692"/>
    <s v="theater"/>
    <x v="6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0.58823529411764708"/>
    <n v="0.50370370370370365"/>
    <s v="theater"/>
    <x v="6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0.53447640019454945"/>
    <n v="2.3387375000000001"/>
    <s v="theater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0.92783505154639179"/>
    <n v="0.48499999999999999"/>
    <s v="theater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1.8888888888888888"/>
    <s v="theater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0.83160083160083165"/>
    <n v="2.8294117647058825"/>
    <s v="theater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0.89743589743589747"/>
    <n v="1.95"/>
    <s v="theater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0.96153846153846156"/>
    <n v="0.74285714285714288"/>
    <s v="theater"/>
    <x v="6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00"/>
    <n v="4.0000000000000001E-3"/>
    <s v="theater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s v="0"/>
    <n v="750"/>
    <s v="theater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s v="0"/>
    <n v="600"/>
    <s v="theater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18.333333333333332"/>
    <n v="2.5000000000000001E-2"/>
    <s v="theater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.1699070160608622"/>
    <n v="4.3018181818181818"/>
    <s v="theater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s v="0"/>
    <n v="4000"/>
    <s v="theater"/>
    <x v="6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s v="0"/>
    <n v="1000"/>
    <s v="theater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500"/>
    <n v="3.5000000000000003E-2"/>
    <s v="theater"/>
    <x v="6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00"/>
    <n v="1.4285714285714287E-4"/>
    <s v="theater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25.723472668810288"/>
    <n v="0.622"/>
    <s v="theater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s v="0"/>
    <n v="2250"/>
    <s v="theater"/>
    <x v="6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52.631578947368418"/>
    <n v="2.1111111111111112E-2"/>
    <s v="theater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s v="0"/>
    <n v="4750"/>
    <s v="theater"/>
    <x v="6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2.3980815347721824"/>
    <n v="4.3894736842105264E-2"/>
    <s v="theater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2"/>
    <n v="0.3"/>
    <s v="theater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20.547945205479451"/>
    <n v="0.24333333333333335"/>
    <s v="theater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5.0666666666666664"/>
    <n v="2.5"/>
    <s v="theater"/>
    <x v="6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s v="0"/>
    <n v="500"/>
    <s v="theater"/>
    <x v="6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57.142857142857146"/>
    <n v="3.5000000000000003E-2"/>
    <s v="theater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15.037593984962406"/>
    <n v="0.13300000000000001"/>
    <s v="theater"/>
    <x v="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.125"/>
    <n v="0.02"/>
    <s v="theater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230.90909090909091"/>
    <n v="0.22"/>
    <s v="theater"/>
    <x v="6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2500"/>
    <n v="1.5748031496062992E-3"/>
    <s v="theater"/>
    <x v="6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62.5"/>
    <n v="8.0000000000000004E-4"/>
    <s v="theater"/>
    <x v="6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s v="0"/>
    <n v="1444"/>
    <s v="theater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11.11111111111111"/>
    <n v="1.5581717451523546E-2"/>
    <s v="theater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4.9603174603174605"/>
    <n v="0.1008"/>
    <s v="theater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2.3802874117706798"/>
    <n v="2.5207040000000003"/>
    <s v="theater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12.99435028248588"/>
    <n v="1.18E-2"/>
    <s v="theater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6.666666666666667"/>
    <n v="3.7499999999999999E-2"/>
    <s v="theater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21.413276231263382"/>
    <n v="9.3399999999999997E-2"/>
    <s v="theater"/>
    <x v="6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s v="0"/>
    <n v="1500"/>
    <s v="theater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2.6232948583420774"/>
    <n v="0.31766666666666665"/>
    <s v="theater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18.450184501845019"/>
    <n v="0.1084"/>
    <s v="theater"/>
    <x v="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2857.1428571428573"/>
    <n v="1.4E-3"/>
    <s v="theater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s v="0"/>
    <n v="75000"/>
    <s v="theater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9.2307692307692299"/>
    <n v="4.3333333333333331E-3"/>
    <s v="theater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47.61904761904762"/>
    <n v="1.0500000000000001E-2"/>
    <s v="theater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386.20689655172413"/>
    <n v="9.6666666666666672E-3"/>
    <s v="theater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4.2857142857142856"/>
    <n v="0.25"/>
    <s v="theater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s v="0"/>
    <n v="2750"/>
    <s v="theater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2.9761904761904763"/>
    <n v="4.581818181818182E-2"/>
    <s v="theater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5.2410901467505244"/>
    <n v="2.544"/>
    <s v="theater"/>
    <x v="6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243.24324324324326"/>
    <n v="1.8499999999999999E-2"/>
    <s v="theater"/>
    <x v="6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.0769230769230771"/>
    <n v="2.8888888888888888E-3"/>
    <s v="theater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20"/>
    <n v="2.5000000000000001E-2"/>
    <s v="theater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600"/>
    <n v="2.5000000000000001E-2"/>
    <s v="theater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s v="0"/>
    <n v="15000"/>
    <s v="theater"/>
    <x v="6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2.6269702276707529"/>
    <n v="3.8066666666666665E-2"/>
    <s v="theater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95.238095238095241"/>
    <n v="7.0000000000000001E-3"/>
    <s v="theater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6.630036630036628"/>
    <n v="0.13650000000000001"/>
    <s v="theater"/>
    <x v="6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11"/>
    <n v="0.05"/>
    <s v="theater"/>
    <x v="6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200"/>
    <n v="4.5454545454545452E-3"/>
    <s v="theater"/>
    <x v="6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s v="0"/>
    <n v="25000"/>
    <s v="theater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21.739130434782609"/>
    <n v="4.6000000000000001E-4"/>
    <s v="theater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4.8"/>
    <n v="1.25"/>
    <s v="theater"/>
    <x v="6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21.818181818181817"/>
    <n v="0.18333333333333332"/>
    <s v="theater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23.734177215189874"/>
    <n v="2.6333333333333334E-2"/>
    <s v="theater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s v="0"/>
    <n v="5000"/>
    <s v="theater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1.6152716593245227"/>
    <n v="0.34050000000000002"/>
    <s v="theater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25"/>
    <n v="1.090909090909091E-3"/>
    <s v="theater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6000"/>
    <n v="3.3333333333333333E-2"/>
    <s v="theater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28.2051282051282"/>
    <n v="2.5999999999999998E-4"/>
    <s v="theater"/>
    <x v="6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20"/>
    <n v="1.4999999999999999E-2"/>
    <s v="theater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5.627009646302251"/>
    <n v="0.41466666666666668"/>
    <s v="theater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10.619469026548673"/>
    <n v="0.16142857142857142"/>
    <s v="theater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1250"/>
    <n v="3.3333333333333332E-4"/>
    <s v="theater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6.363636363636367"/>
    <n v="0.1056"/>
    <s v="theater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9000"/>
    <n v="2.0833333333333333E-3"/>
    <s v="theater"/>
    <x v="6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0000"/>
    <n v="15000.5"/>
    <s v="theater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2.7397260273972601"/>
    <n v="2.1899999999999999E-2"/>
    <s v="theater"/>
    <x v="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7.1133004926108372"/>
    <n v="1.1277777777777778"/>
    <s v="theater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5000"/>
    <n v="1.3850415512465375E-4"/>
    <s v="theater"/>
    <x v="6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25000"/>
    <n v="12500.5"/>
    <s v="theater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1.6366612111292962"/>
    <n v="2.444E-2"/>
    <s v="theater"/>
    <x v="6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12.758620689655173"/>
    <n v="0.14499999999999999"/>
    <s v="theater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4.5766590389016022"/>
    <n v="0.23621621621621622"/>
    <s v="theater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3.6710719530102791"/>
    <n v="0.68100000000000005"/>
    <s v="theater"/>
    <x v="6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11.764705882352942"/>
    <n v="1.0200000000000001E-2"/>
    <s v="theater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3.7257824143070044"/>
    <n v="1.1183333333333334"/>
    <s v="theater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0.77519379844961245"/>
    <n v="5.16E-2"/>
    <s v="theater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5"/>
    <s v="theater"/>
    <x v="4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0.6"/>
    <s v="theater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0.96899224806201545"/>
    <n v="86"/>
    <s v="theater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0.97612421853121933"/>
    <n v="1.8440276"/>
    <s v="theater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0.8"/>
    <n v="8.3333333333333329E-2"/>
    <s v="theater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0.76433121019108285"/>
    <n v="0.78500000000000003"/>
    <s v="theater"/>
    <x v="4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0.55555555555555558"/>
    <s v="theater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0.97972579924193715"/>
    <n v="8.1655499999999996"/>
    <s v="theater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0.99088386841062226"/>
    <n v="1.2615000000000001"/>
    <s v="theater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0.94339622641509435"/>
    <n v="7.9500000000000001E-2"/>
    <s v="theater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0.95150399017802334"/>
    <n v="4.3440000000000003"/>
    <s v="theater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0.97314130011677691"/>
    <n v="0.82870967741935486"/>
    <s v="theater"/>
    <x v="4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0.92592592592592593"/>
    <n v="1.08"/>
    <s v="theater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0.99122061738884171"/>
    <n v="1.4124000000000001"/>
    <s v="theater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0.78125"/>
    <n v="0.36571428571428571"/>
    <s v="theater"/>
    <x v="4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0.75"/>
    <n v="2"/>
    <s v="theater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0.98643649815043155"/>
    <n v="2.7033333333333331"/>
    <s v="theater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0.97205346294046169"/>
    <n v="2.0575000000000001"/>
    <s v="theater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0.93248787765759045"/>
    <n v="0.33512500000000001"/>
    <s v="theater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25000"/>
    <n v="12500.5"/>
    <s v="theater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4.8959608323133414"/>
    <n v="1.6339999999999999"/>
    <s v="theater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s v="0"/>
    <n v="1500"/>
    <s v="theater"/>
    <x v="38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00"/>
    <n v="3.3333333333333333E-2"/>
    <s v="theater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s v="0"/>
    <n v="25000"/>
    <s v="theater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000"/>
    <n v="4.0000000000000003E-5"/>
    <s v="theater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23.32089552238806"/>
    <n v="0.53600000000000003"/>
    <s v="theater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20833.333333333332"/>
    <n v="250012"/>
    <s v="theater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40"/>
    <n v="5.0000000000000002E-5"/>
    <s v="theater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s v="0"/>
    <n v="2500000"/>
    <s v="theater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45.620437956204377"/>
    <n v="2.1919999999999999E-4"/>
    <s v="theater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12.461059190031152"/>
    <n v="3.2099999999999997E-2"/>
    <s v="theater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661.15702479338847"/>
    <n v="3.0249999999999999E-2"/>
    <s v="theater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s v="0"/>
    <n v="7500"/>
    <s v="theater"/>
    <x v="38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1.6783216783216783"/>
    <n v="4.766666666666667E-2"/>
    <s v="theater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5.9757942511346442"/>
    <n v="1.1016666666666666"/>
    <s v="theater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53.571428571428569"/>
    <n v="3.5443037974683546E-2"/>
    <s v="theater"/>
    <x v="38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s v="0"/>
    <n v="40000"/>
    <s v="theater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s v="0"/>
    <n v="5000"/>
    <s v="theater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s v="0"/>
    <n v="15000000"/>
    <s v="theater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0.91224229155263636"/>
    <n v="1.827E-4"/>
    <s v="theater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0.82101806239737274"/>
    <n v="0.24360000000000001"/>
    <s v="theater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0.93589143659335516"/>
    <n v="10.685"/>
    <s v="theater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0.99291258993305787"/>
    <n v="0.50356899999999993"/>
    <s v="theater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0.91743119266055051"/>
    <n v="0.32700000000000001"/>
    <s v="theater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0.88004928275983452"/>
    <n v="7.575333333333333"/>
    <s v="theater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0.8778089887640449"/>
    <n v="0.5696"/>
    <s v="theater"/>
    <x v="6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0.94339622641509435"/>
    <n v="0.74199999999999999"/>
    <s v="theater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0.61538461538461542"/>
    <n v="0.4642857142857143"/>
    <s v="theater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0.94339622641509435"/>
    <n v="6.36"/>
    <s v="theater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0.99843993759750393"/>
    <n v="0.53416666666666668"/>
    <s v="theater"/>
    <x v="6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0.94921689606074988"/>
    <n v="0.65843750000000001"/>
    <s v="theater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0.57208237986270027"/>
    <n v="4.37"/>
    <s v="theater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0.98039215686274506"/>
    <n v="1.02"/>
    <s v="theater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0.99875156054931336"/>
    <n v="1.6020000000000001"/>
    <s v="theater"/>
    <x v="6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0.58333333333333337"/>
    <n v="1.4999999999999999E-2"/>
    <s v="theater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0.8805400645729381"/>
    <n v="48.671428571428571"/>
    <s v="theater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0.77239958805355302"/>
    <n v="0.32366666666666666"/>
    <s v="theater"/>
    <x v="6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0.98619329388560162"/>
    <n v="6.76"/>
    <s v="theater"/>
    <x v="6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0.91603053435114501"/>
    <n v="0.65500000000000003"/>
    <s v="theater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0.77564475470234628"/>
    <n v="1.7190000000000001"/>
    <s v="theater"/>
    <x v="38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0.97981579463060942"/>
    <n v="1.2757499999999999"/>
    <s v="theater"/>
    <x v="38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0.68240950088157304"/>
    <n v="33.997182000000002"/>
    <s v="theater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0.99649234693877553"/>
    <n v="0.21627586206896551"/>
    <s v="theater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0.82203041512535968"/>
    <n v="0.48659999999999998"/>
    <s v="theater"/>
    <x v="38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0.94786729857819907"/>
    <n v="0.25319999999999998"/>
    <s v="theater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0.9057905377497264"/>
    <n v="11.500083333333334"/>
    <s v="theater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0.04"/>
    <s v="theater"/>
    <x v="38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0.56645990879995467"/>
    <n v="35.307000000000002"/>
    <s v="theater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0.5"/>
    <s v="theater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0.96810933940774491"/>
    <n v="0.878"/>
    <s v="theater"/>
    <x v="38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0.9569377990430622"/>
    <n v="0.36882352941176472"/>
    <s v="theater"/>
    <x v="38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0.99700897308075775"/>
    <n v="0.33433333333333332"/>
    <s v="theater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0.21846144883632868"/>
    <n v="1.37324"/>
    <s v="theater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0.9527439024390244"/>
    <n v="52.48"/>
    <s v="theater"/>
    <x v="38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0.58158856763044198"/>
    <n v="4.0119999999999996"/>
    <s v="theater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0.96404126096596932"/>
    <n v="0.29637142857142856"/>
    <s v="theater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0.97060051053586849"/>
    <n v="5.1514499999999996"/>
    <s v="theater"/>
    <x v="38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0.84112149532710279"/>
    <n v="3.2099999999999997E-2"/>
    <s v="theater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0.37037037037037035"/>
    <s v="theater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0.31377481894009879"/>
    <n v="45.982019999999999"/>
    <s v="theater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0.92160680830446728"/>
    <n v="1.0528735791516497"/>
    <s v="theater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0.98846787479406917"/>
    <n v="0.43357142857142855"/>
    <s v="theater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0.88640694943048348"/>
    <n v="15.042"/>
    <s v="theater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0.82990150791538131"/>
    <n v="0.31931500000000002"/>
    <s v="theater"/>
    <x v="38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0.92807424593967514"/>
    <n v="0.81320754716981136"/>
    <s v="theater"/>
    <x v="38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0.55555555555555558"/>
    <n v="0.13500000000000001"/>
    <s v="theater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0.98846787479406917"/>
    <n v="5.0583333333333336"/>
    <s v="theater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0.83503123016800829"/>
    <n v="9.9796666666666667"/>
    <s v="theater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0.63291139240506333"/>
    <n v="9.4799999999999995E-2"/>
    <s v="theater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0.80862533692722371"/>
    <n v="0.24733333333333332"/>
    <s v="theater"/>
    <x v="38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0.85378868729989332"/>
    <n v="15.616666666666667"/>
    <s v="theater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0.63710499490316008"/>
    <n v="3.9239999999999999"/>
    <s v="theater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0.88414202857547042"/>
    <n v="2.8275999999999999"/>
    <s v="theater"/>
    <x v="38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0.96921322690992018"/>
    <n v="0.14032"/>
    <s v="theater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0.97454712221967443"/>
    <n v="2.5652941176470589"/>
    <s v="theater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0.94481425810607689"/>
    <n v="2.7394117647058822"/>
    <s v="theater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0.99290780141843971"/>
    <n v="0.19227272727272726"/>
    <s v="theater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0.82485565026120433"/>
    <n v="4.3297619047619049"/>
    <s v="theater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0.99431818181818177"/>
    <n v="0.46933333333333332"/>
    <s v="theater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0.86190384983719592"/>
    <n v="0.74585714285714289"/>
    <s v="theater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0.99127676447264079"/>
    <n v="2.2417777777777776"/>
    <s v="theater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0.970873786407767"/>
    <n v="7.2099999999999997E-2"/>
    <s v="theater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0.40581121662202746"/>
    <n v="17.601428571428571"/>
    <s v="theater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0.33090668431502318"/>
    <n v="1.5109999999999999"/>
    <s v="theater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0.69767441860465118"/>
    <n v="0.51600000000000001"/>
    <s v="theater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0.76080340839926963"/>
    <n v="58.417777777777779"/>
    <s v="theater"/>
    <x v="38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0.5951672419950006"/>
    <n v="0.21002499999999999"/>
    <s v="theater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0.9117709631340607"/>
    <n v="6.5805999999999996"/>
    <s v="theater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0.93733261917514732"/>
    <n v="6.2233333333333335E-2"/>
    <s v="theater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0.8571428571428571"/>
    <s v="theater"/>
    <x v="38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0.78616352201257866"/>
    <n v="0.84799999999999998"/>
    <s v="theater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0.68243858052775253"/>
    <n v="4.3959999999999999"/>
    <s v="theater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0.88860453543754891"/>
    <n v="37.512"/>
    <s v="theater"/>
    <x v="38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0.91922883319342674"/>
    <n v="0.27196710000000002"/>
    <s v="theater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0.78906669191680079"/>
    <n v="1.26732"/>
    <s v="theater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0.46904315196998125"/>
    <n v="4.2639999999999997E-2"/>
    <s v="theater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0.99502487562189057"/>
    <n v="2.0099999999999998"/>
    <s v="theater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0.9198455763246467"/>
    <n v="21.74278"/>
    <s v="theater"/>
    <x v="38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0.93023255813953487"/>
    <n v="0.16125"/>
    <s v="theater"/>
    <x v="38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0.90512540894220284"/>
    <n v="3.0566666666666666"/>
    <s v="theater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0.78125"/>
    <n v="0.23132530120481928"/>
    <s v="theater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0.9090358160111508"/>
    <n v="11.000666666666667"/>
    <s v="theater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0.91456443868607573"/>
    <n v="0.87473333333333336"/>
    <s v="theater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0.75354259211116259"/>
    <n v="0.442355"/>
    <s v="theater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0.52397691848510974"/>
    <n v="3.76925"/>
    <s v="theater"/>
    <x v="38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0.67114093959731547"/>
    <n v="9.4303797468354433E-2"/>
    <s v="theater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0.60096153846153844"/>
    <n v="16.64"/>
    <s v="theater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0.9375"/>
    <n v="0.8"/>
    <s v="theater"/>
    <x v="38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0.94339622641509435"/>
    <n v="0.1696"/>
    <s v="theater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4.2321644498186215"/>
    <n v="1.3783333333333334"/>
    <s v="theater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666.66666666666663"/>
    <n v="2.1428571428571429E-2"/>
    <s v="theater"/>
    <x v="38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250"/>
    <n v="8.0000000000000004E-4"/>
    <s v="theater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s v="0"/>
    <n v="150"/>
    <s v="theater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20000"/>
    <n v="10000.5"/>
    <s v="theater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s v="0"/>
    <n v="12500"/>
    <s v="theater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s v="0"/>
    <n v="25000"/>
    <s v="theater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6000"/>
    <n v="6.0000000000000002E-5"/>
    <s v="theater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3.259423503325941"/>
    <n v="2.5055555555555557E-2"/>
    <s v="theater"/>
    <x v="38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656.71641791044772"/>
    <n v="2.2333333333333334E-2"/>
    <s v="theater"/>
    <x v="38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s v="0"/>
    <n v="500000"/>
    <s v="theater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1.4961101137043686"/>
    <n v="6.6839999999999998E-3"/>
    <s v="theater"/>
    <x v="38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5.1107325383304945"/>
    <n v="5.8700000000000002E-2"/>
    <s v="theater"/>
    <x v="3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8.8537362767087711"/>
    <n v="2.8236666666666665"/>
    <s v="theater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2500"/>
    <n v="1.3333333333333334E-4"/>
    <s v="theater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8.34326579261025"/>
    <n v="1.6779999999999999"/>
    <s v="theater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40"/>
    <n v="5.7142857142857147E-4"/>
    <s v="theater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1428.5714285714287"/>
    <n v="2.1874999999999999E-2"/>
    <s v="theater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7.0921985815602833"/>
    <n v="5.6400000000000005E-4"/>
    <s v="theater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29.940119760479043"/>
    <n v="0.33400000000000002"/>
    <s v="theater"/>
    <x v="38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1.6729401923881222"/>
    <n v="0.71730000000000005"/>
    <s v="theater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6000"/>
    <n v="1.6666666666666666E-4"/>
    <s v="theater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4341.0852713178292"/>
    <n v="5.3749999999999999E-2"/>
    <s v="theater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1136.3636363636363"/>
    <n v="7.8571428571428577E-6"/>
    <s v="theater"/>
    <x v="38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11.574074074074074"/>
    <n v="5.1839999999999997E-2"/>
    <s v="theater"/>
    <x v="38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6.6401062416998675"/>
    <n v="0.1004"/>
    <s v="theater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209.52380952380952"/>
    <n v="1.0500000000000001E-2"/>
    <s v="theater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845.07042253521126"/>
    <n v="3.2272727272727271E-3"/>
    <s v="theater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18.80153215749154"/>
    <n v="0.18709999999999999"/>
    <s v="theater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5319.1489361702124"/>
    <n v="2.8192965855019175E-4"/>
    <s v="theater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475.51117451260103"/>
    <n v="1.0514999999999999E-3"/>
    <s v="theater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s v="0"/>
    <n v="4500"/>
    <s v="theater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357.14285714285717"/>
    <n v="6.2222222222222219E-3"/>
    <s v="theater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8.6361702127659576"/>
    <n v="2.35E-2"/>
    <s v="theater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40.983606557377051"/>
    <n v="0.15028332101502834"/>
    <s v="theater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400"/>
    <n v="2E-3"/>
    <s v="theater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60"/>
    <n v="6.2500000000000003E-3"/>
    <s v="theater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515.8730158730159"/>
    <n v="6.3E-3"/>
    <s v="theater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4.2705842159207377"/>
    <n v="9.0061538461538457E-2"/>
    <s v="theater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19.681595521343596"/>
    <n v="0.45728000000000002"/>
    <s v="theater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6.2814070351758797"/>
    <n v="3.5377777777777777E-3"/>
    <s v="theater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84.517279557805594"/>
    <n v="0.23663800000000001"/>
    <s v="theater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4.395604395604396"/>
    <n v="9.1000000000000004E-3"/>
    <s v="theater"/>
    <x v="38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4000"/>
    <n v="6.2500000000000003E-3"/>
    <s v="theater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298.39999999999998"/>
    <n v="5.0000000000000001E-4"/>
    <s v="theater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25.157232704402517"/>
    <n v="5.3284182305630028E-2"/>
    <s v="theater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5.8309037900874632"/>
    <n v="8.5750000000000007E-2"/>
    <s v="theater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27.716154721274176"/>
    <n v="0.17580000000000001"/>
    <s v="theater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7.1942446043165464"/>
    <n v="5.7054899948691638E-3"/>
    <s v="theater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6.5681444991789819"/>
    <n v="0.91349999999999998"/>
    <s v="theater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8.3333333333333339"/>
    <n v="2.5000000000000001E-2"/>
    <s v="theater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2.556727388942154"/>
    <n v="2.5032000000000001"/>
    <s v="theater"/>
    <x v="3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372.72727272727275"/>
    <n v="6.8749999999999996E-4"/>
    <s v="theater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.3755274261603376"/>
    <n v="0.28902439024390242"/>
    <s v="theater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2.3606623586429727"/>
    <n v="0.61899999999999999"/>
    <s v="theater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24.390243902439025"/>
    <n v="7.0145423438836615E-3"/>
    <s v="theater"/>
    <x v="38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5.0600885515496525"/>
    <n v="7.9050000000000002"/>
    <s v="theater"/>
    <x v="38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1923.0769230769231"/>
    <n v="6.4999999999999997E-4"/>
    <s v="theater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3.9951756369666818"/>
    <n v="0.13266"/>
    <s v="theater"/>
    <x v="38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2500"/>
    <n v="3.7735849056603772E-4"/>
    <s v="theater"/>
    <x v="38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3.7537537537537538"/>
    <n v="0.21312"/>
    <s v="theater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21.113243761996163"/>
    <n v="2.605E-2"/>
    <s v="theater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23.565264293419634"/>
    <n v="0.42136363636363638"/>
    <s v="theater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s v="0"/>
    <n v="37500"/>
    <s v="theater"/>
    <x v="38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3.333333333333336"/>
    <n v="4.0000000000000001E-3"/>
    <s v="theater"/>
    <x v="38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1.7441860465116279"/>
    <n v="4.2999999999999997E-2"/>
    <s v="theater"/>
    <x v="38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000"/>
    <n v="1.3333333333333333E-3"/>
    <s v="theater"/>
    <x v="38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22.58064516129031"/>
    <n v="1.55"/>
    <s v="theater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2000"/>
    <n v="1.0000000000000001E-5"/>
    <s v="theater"/>
    <x v="38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10156.25"/>
    <n v="1.2800000000000001E-2"/>
    <s v="theater"/>
    <x v="38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50"/>
    <n v="7.6923076923076919E-6"/>
    <s v="theater"/>
    <x v="38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1.7155172413793103"/>
    <n v="7.7333333333333337E-2"/>
    <s v="theater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1.4672739224340314"/>
    <n v="428.1005025125628"/>
    <s v="theater"/>
    <x v="3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0769.23076923077"/>
    <n v="400013"/>
    <s v="theater"/>
    <x v="38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s v="0"/>
    <n v="750000"/>
    <s v="theater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24.03846153846154"/>
    <n v="6.9333333333333334E-4"/>
    <s v="theater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s v="0"/>
    <n v="50000"/>
    <s v="theater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0.92075379043643735"/>
    <n v="0.16291"/>
    <s v="theater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25"/>
    <n v="6.6666666666666664E-4"/>
    <s v="theater"/>
    <x v="6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26.666666666666668"/>
    <n v="0.3"/>
    <s v="theater"/>
    <x v="6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6.3565891472868215"/>
    <n v="6.4500000000000002E-2"/>
    <s v="theater"/>
    <x v="6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000"/>
    <n v="2.4390243902439024E-3"/>
    <s v="theater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0.92592592592592593"/>
    <n v="1.7999999999999999E-2"/>
    <s v="theater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4.4444444444444446"/>
    <n v="0.45"/>
    <s v="theater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4.7962962962962967"/>
    <n v="0.16200000000000001"/>
    <s v="theater"/>
    <x v="6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0.78247261345852892"/>
    <n v="0.82239382239382242"/>
    <s v="theater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0"/>
    <n v="0.1"/>
    <s v="theater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s v="0"/>
    <n v="100"/>
    <s v="theater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18.518518518518519"/>
    <n v="13.5"/>
    <s v="theater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04.16666666666667"/>
    <n v="1.92E-3"/>
    <s v="theater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1.9379844961240309"/>
    <n v="2.58E-2"/>
    <s v="theater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61.111111111111114"/>
    <n v="0.09"/>
    <s v="theater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s v="0"/>
    <n v="350"/>
    <s v="theater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1.3262599469496021"/>
    <n v="10.771428571428572"/>
    <s v="theater"/>
    <x v="6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s v="0"/>
    <n v="12500"/>
    <s v="theater"/>
    <x v="6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9.5238095238095237"/>
    <n v="0.21"/>
    <s v="theater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0.85088279089555419"/>
    <n v="0.47010000000000002"/>
    <s v="theater"/>
    <x v="6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0.76238881829733163"/>
    <n v="0.11805"/>
    <s v="theater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0.96153846153846156"/>
    <n v="0.72222222222222221"/>
    <s v="theater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0.99009900990099009"/>
    <n v="2.8279999999999998"/>
    <s v="theater"/>
    <x v="6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0.99601593625498008"/>
    <n v="1.004"/>
    <s v="theater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0.94380094380094381"/>
    <n v="0.66600000000000004"/>
    <s v="theater"/>
    <x v="6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0.29798857710454435"/>
    <n v="4.5761363636363637"/>
    <s v="theater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0.8855154965211891"/>
    <n v="2.6349999999999998"/>
    <s v="theater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0.5304910331100674"/>
    <n v="1.3464614285714285"/>
    <s v="theater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0.9821428571428571"/>
    <n v="1.1200000000000001"/>
    <s v="theater"/>
    <x v="6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0.99009900990099009"/>
    <n v="0.7345454545454545"/>
    <s v="theater"/>
    <x v="6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0.8771929824561403"/>
    <n v="1.425"/>
    <s v="theater"/>
    <x v="6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0.74916842305041398"/>
    <n v="0.40044400000000002"/>
    <s v="theater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0.98489822718319109"/>
    <n v="3.0459999999999998"/>
    <s v="theater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0.95147478591817314"/>
    <n v="0.46711111111111109"/>
    <s v="theater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0.78647267007471489"/>
    <n v="2.5430000000000001"/>
    <s v="theater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0.89965397923875434"/>
    <n v="3.6124999999999998"/>
    <s v="theater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0.93668040464593483"/>
    <n v="0.2053076923076923"/>
    <s v="theater"/>
    <x v="6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0.61475409836065575"/>
    <n v="0.48799999999999999"/>
    <s v="theater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0.62411030846562832"/>
    <n v="74.773106666666664"/>
    <s v="theater"/>
    <x v="6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0.86083213773314204"/>
    <n v="9.9571428571428575E-2"/>
    <s v="theater"/>
    <x v="6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0.80515297906602257"/>
    <n v="1.0349999999999999"/>
    <s v="theater"/>
    <x v="6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0.97075597621647858"/>
    <n v="3.2964000000000002"/>
    <s v="theater"/>
    <x v="6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0.89086859688195996"/>
    <n v="0.28062500000000001"/>
    <s v="theater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0.91899698043849287"/>
    <n v="3.8085"/>
    <s v="theater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0.86956521739130432"/>
    <n v="0.32857142857142857"/>
    <s v="theater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0.970873786407767"/>
    <n v="5.15"/>
    <s v="theater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0.98879367172050103"/>
    <n v="0.3034"/>
    <s v="theater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0.91274187659729833"/>
    <n v="1.8260000000000001"/>
    <s v="theater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0.87076076993583873"/>
    <n v="0.43640000000000001"/>
    <s v="theater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0.85178875638841567"/>
    <n v="1.5447368421052632"/>
    <s v="theater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0.58229813664596275"/>
    <n v="1.0304"/>
    <s v="theater"/>
    <x v="6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0.87594529095982754"/>
    <n v="3.1965466666666664"/>
    <s v="theater"/>
    <x v="6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0.83507306889352817"/>
    <n v="0.34214285714285714"/>
    <s v="theater"/>
    <x v="6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0.91743119266055051"/>
    <n v="0.45416666666666666"/>
    <s v="theater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0.99122061738884171"/>
    <n v="14.124000000000001"/>
    <s v="theater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0.91743119266055051"/>
    <n v="0.38928571428571429"/>
    <s v="theater"/>
    <x v="6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0.93275488069414314"/>
    <n v="1.8440000000000001"/>
    <s v="theater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0.23255813953488372"/>
    <s v="theater"/>
    <x v="6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0.9785932721712538"/>
    <n v="3.27"/>
    <s v="theater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0.85989451960559504"/>
    <n v="5.4512499999999999"/>
    <s v="theater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1.5384615384615385"/>
    <n v="8.6666666666666663E-3"/>
    <s v="theater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8.112094395280236"/>
    <n v="33.9"/>
    <s v="theater"/>
    <x v="4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s v="0"/>
    <n v="2000"/>
    <s v="theater"/>
    <x v="4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24.834437086092716"/>
    <n v="3.7749999999999999E-2"/>
    <s v="theater"/>
    <x v="40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98.039215686274517"/>
    <n v="2.7199999999999998E-2"/>
    <s v="theater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8.5178875638841571"/>
    <n v="5.8700000000000002E-2"/>
    <s v="theater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s v="0"/>
    <n v="5500"/>
    <s v="theater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1.6908212560386473"/>
    <n v="0.18818181818181817"/>
    <s v="theater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1666.6666666666667"/>
    <n v="0.51428571428571423"/>
    <s v="theater"/>
    <x v="4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8.7336244541484724"/>
    <n v="3.8166666666666666E-4"/>
    <s v="theater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272.72727272727275"/>
    <n v="1.0999999999999999E-2"/>
    <s v="theater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1.9171779141104295"/>
    <n v="8.6933333333333335E-2"/>
    <s v="theater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50000"/>
    <n v="25000.5"/>
    <s v="theater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80"/>
    <n v="5.0000000000000001E-4"/>
    <s v="theater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1.8341892883345561"/>
    <n v="1.363"/>
    <s v="theater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4"/>
    <n v="0.05"/>
    <s v="theater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s v="0"/>
    <n v="250"/>
    <s v="theater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29.304029304029303"/>
    <n v="0.54600000000000004"/>
    <s v="theater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s v="0"/>
    <n v="2500"/>
    <s v="theater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2.1568627450980391"/>
    <n v="0.51"/>
    <s v="theater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0.96618357487922701"/>
    <n v="0.94090909090909092"/>
    <s v="theater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0.83806028741057004"/>
    <n v="2.2671399999999999"/>
    <s v="theater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0.79512324410283597"/>
    <n v="0.3971578947368421"/>
    <s v="theater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0.83511855052467232"/>
    <n v="9.1803333333333335"/>
    <s v="theater"/>
    <x v="6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0.79207920792079212"/>
    <n v="0.21956521739130436"/>
    <s v="theater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0.99883469285833193"/>
    <n v="1.5017499999999999"/>
    <s v="theater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0.97911227154046998"/>
    <n v="2.0426666666666669"/>
    <s v="theater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0.99649802123964348"/>
    <n v="2.9269166666666666"/>
    <s v="theater"/>
    <x v="6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0.99950024987506247"/>
    <n v="5.7171428571428574E-2"/>
    <s v="theater"/>
    <x v="6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0.86190384983719592"/>
    <n v="2.6105"/>
    <s v="theater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0.97943192948090108"/>
    <n v="2.7226666666666666"/>
    <s v="theater"/>
    <x v="6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0.9989012086704625"/>
    <n v="1.6685000000000001"/>
    <s v="theater"/>
    <x v="6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0.99166997223324083"/>
    <n v="0.75629999999999997"/>
    <s v="theater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0.96688421561518012"/>
    <n v="0.27579999999999999"/>
    <s v="theater"/>
    <x v="6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0.80128205128205132"/>
    <n v="0.78"/>
    <s v="theater"/>
    <x v="6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0.91310751104565535"/>
    <n v="1.3580000000000001"/>
    <s v="theater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0.98007187193727541"/>
    <n v="9.8741935483870975"/>
    <s v="theater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0.97703957010258913"/>
    <n v="6.8233333333333326E-2"/>
    <s v="theater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0.96"/>
    <n v="0.625"/>
    <s v="theater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0.8"/>
    <n v="1.25"/>
    <s v="theater"/>
    <x v="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0.97710776102735897"/>
    <n v="5.97"/>
    <s v="theater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0.92708478190330501"/>
    <n v="3.0818571428571429"/>
    <s v="theater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0.91004550227511372"/>
    <n v="0.14285"/>
    <s v="theater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0.6211180124223602"/>
    <n v="0.61923076923076925"/>
    <s v="theater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0.76219512195121952"/>
    <n v="1.3120000000000001"/>
    <s v="theater"/>
    <x v="6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0.84175084175084181"/>
    <n v="5.94"/>
    <s v="theater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0.99608786491056378"/>
    <n v="0.80314200000000002"/>
    <s v="theater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0.96892965570699563"/>
    <n v="3.87025"/>
    <s v="theater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0.99403578528827041"/>
    <n v="1.3413333333333333"/>
    <s v="theater"/>
    <x v="6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0.99218610916768624"/>
    <n v="1.763782"/>
    <s v="theater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0.890302066772655"/>
    <n v="8.9857142857142858E-2"/>
    <s v="theater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0.94411642492003522"/>
    <n v="2.2174928571428572"/>
    <s v="theater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0.99436526350679488"/>
    <n v="0.51467076083248042"/>
    <s v="theater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0.86725844301601873"/>
    <n v="3.2669999999999999"/>
    <s v="theater"/>
    <x v="6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0.78552003783064506"/>
    <n v="1.4976964705882354"/>
    <s v="theater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0.97240792512458973"/>
    <n v="0.82269999999999999"/>
    <s v="theater"/>
    <x v="6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0.97146326654523374"/>
    <n v="0.205875"/>
    <s v="theater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0.95872899926953981"/>
    <n v="13.69"/>
    <s v="theater"/>
    <x v="6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0.89911886351375647"/>
    <n v="0.52961904761904766"/>
    <s v="theater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0.94464386926128852"/>
    <n v="0.26465"/>
    <s v="theater"/>
    <x v="6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0.99214551467548573"/>
    <n v="4.8380000000000001"/>
    <s v="theater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0.95304106740599548"/>
    <n v="0.48091666666666666"/>
    <s v="theater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0.98471718922325513"/>
    <n v="4.6159999999999997"/>
    <s v="theater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0.90307043949428056"/>
    <n v="6.6439999999999999E-2"/>
    <s v="theater"/>
    <x v="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0.78233657858136296"/>
    <n v="1.9173333333333333"/>
    <s v="theater"/>
    <x v="6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0.98207709305180457"/>
    <n v="9.051111111111112"/>
    <s v="theater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0.98757929122193944"/>
    <n v="0.65817499999999995"/>
    <s v="theater"/>
    <x v="6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0.5714285714285714"/>
    <n v="4.0384615384615387E-2"/>
    <s v="theater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0.78088396064344834"/>
    <n v="42.686666666666667"/>
    <s v="theater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0.94073819726339269"/>
    <n v="0.21259899999999998"/>
    <s v="theater"/>
    <x v="6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0.95044127630685671"/>
    <n v="3.6825000000000001"/>
    <s v="theater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0.94190494131522695"/>
    <n v="3.4883714285714285"/>
    <s v="theater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0.91541559868180156"/>
    <n v="0.23747826086956522"/>
    <s v="theater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0.99547511312217196"/>
    <n v="0.66300000000000003"/>
    <s v="theater"/>
    <x v="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0.97048763026012252"/>
    <n v="3.8093939393939396"/>
    <s v="theater"/>
    <x v="6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0.89153258016660963"/>
    <n v="0.22984918032786883"/>
    <s v="theater"/>
    <x v="6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0.970873786407767"/>
    <n v="1.03"/>
    <s v="theater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0.6097560975609756"/>
    <n v="1.7712000000000001"/>
    <s v="theater"/>
    <x v="6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0.76171131141297443"/>
    <n v="2.9174074074074072"/>
    <s v="theater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0.97943192948090108"/>
    <n v="2.5525000000000002"/>
    <s v="theater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0.78125"/>
    <n v="0.17066666666666666"/>
    <s v="theater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0.98522167487684731"/>
    <n v="4.0599999999999996"/>
    <s v="theater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0.98360655737704916"/>
    <n v="0.22875000000000001"/>
    <s v="theater"/>
    <x v="6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0.76923076923076927"/>
    <n v="1.0833333333333333"/>
    <s v="theater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0.64754257592436704"/>
    <n v="10.295333333333334"/>
    <s v="theater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0.93109869646182497"/>
    <n v="0.42959999999999998"/>
    <s v="theater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0.98694683221903856"/>
    <n v="3.92625"/>
    <s v="theater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0.99722991689750695"/>
    <n v="0.11645161290322581"/>
    <s v="theater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0.85583872194750854"/>
    <n v="2.9211111111111112"/>
    <s v="theater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0.92081031307550643"/>
    <n v="1.2066666666666668"/>
    <s v="theater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0.96711798839458418"/>
    <n v="0.51700000000000002"/>
    <s v="theater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0.87507543753771877"/>
    <n v="2.6511999999999998"/>
    <s v="theater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0.970873786407767"/>
    <n v="0.35517241379310344"/>
    <s v="theater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0.82236842105263153"/>
    <n v="3.04"/>
    <s v="theater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0.97421473578353579"/>
    <n v="6.3640999999999996"/>
    <s v="theater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0.95465393794749398"/>
    <n v="2.7032258064516129E-2"/>
    <s v="theater"/>
    <x v="6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0.98425196850393704"/>
    <n v="3.81"/>
    <s v="theater"/>
    <x v="6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0.89204139900071378"/>
    <n v="1.8680000000000001"/>
    <s v="theater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0.98264002620373403"/>
    <n v="3.0536107221444291"/>
    <s v="theater"/>
    <x v="6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0.16666666666666666"/>
    <s v="theater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0.99735799866154562"/>
    <n v="4.0105959999999996"/>
    <s v="theater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0.75164233850964357"/>
    <n v="6.6520999999999997E-2"/>
    <s v="theater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0.82508250825082508"/>
    <n v="4.8479999999999999"/>
    <s v="theater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0.8771929824561403"/>
    <n v="0.28499999999999998"/>
    <s v="theater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0.34948096885813151"/>
    <n v="0.57799999999999996"/>
    <s v="theater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0.58670143415906129"/>
    <n v="75.940594059405939"/>
    <s v="theater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0.84507042253521125"/>
    <n v="0.15777777777777777"/>
    <s v="theater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0.97220871932334274"/>
    <n v="1.2000166666666667"/>
    <s v="theater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0.69412309116149928"/>
    <n v="3.0871428571428572"/>
    <s v="theater"/>
    <x v="6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0.99927325581395354"/>
    <n v="3.6693333333333333"/>
    <s v="theater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0.98299420033421803"/>
    <n v="1.8496363636363637"/>
    <s v="theater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0.86058519793459554"/>
    <n v="0.34860000000000002"/>
    <s v="theater"/>
    <x v="6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0.73439412484700117"/>
    <n v="1.3616666666666666"/>
    <s v="theater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0.7492507492507493"/>
    <n v="1.3346666666666667"/>
    <s v="theater"/>
    <x v="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0.9671848013816926"/>
    <n v="2.895"/>
    <s v="theater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0.86289549376797703"/>
    <n v="0.24833333333333332"/>
    <s v="theater"/>
    <x v="6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0.95678520172221337"/>
    <n v="8.7097222222222221"/>
    <s v="theater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0.98015192354814995"/>
    <n v="0.27206666666666668"/>
    <s v="theater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0.57034220532319391"/>
    <n v="0.65749999999999997"/>
    <s v="theater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0.9373828271466067"/>
    <n v="0.71119999999999994"/>
    <s v="theater"/>
    <x v="6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0.81775700934579443"/>
    <n v="4.28"/>
    <s v="theater"/>
    <x v="6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0.62724014336917566"/>
    <n v="0.15942857142857142"/>
    <s v="theater"/>
    <x v="6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0.99923136049192929"/>
    <n v="18.585714285714285"/>
    <s v="theater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0.91041514930808454"/>
    <n v="0.42246153846153844"/>
    <s v="theater"/>
    <x v="6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0.99960015993602558"/>
    <n v="1.0004"/>
    <s v="theater"/>
    <x v="6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0.86169754416199917"/>
    <n v="0.9284"/>
    <s v="theater"/>
    <x v="6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0.47449584816132861"/>
    <n v="0.84299999999999997"/>
    <s v="theater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0.90909090909090906"/>
    <n v="5.5"/>
    <s v="theater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0.99913340903944603"/>
    <n v="2.936795"/>
    <s v="theater"/>
    <x v="6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0.94170403587443952"/>
    <n v="9.4998721990287124E-2"/>
    <s v="theater"/>
    <x v="6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0.79617834394904463"/>
    <n v="2.3923809523809525"/>
    <s v="theater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0.92592592592592593"/>
    <n v="0.27"/>
    <s v="theater"/>
    <x v="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0.99009900990099009"/>
    <n v="5.05"/>
    <s v="theater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0.93109869646182497"/>
    <n v="0.21479999999999999"/>
    <s v="theater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0.9850746268656716"/>
    <n v="6.7"/>
    <s v="theater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0.79428117553613975"/>
    <n v="0.38151515151515153"/>
    <s v="theater"/>
    <x v="6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0.98360655737704916"/>
    <n v="1.5249999999999999"/>
    <s v="theater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0.88888888888888884"/>
    <n v="0.3"/>
    <s v="theater"/>
    <x v="6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0.98643649815043155"/>
    <n v="20.274999999999999"/>
    <s v="theater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0.98765432098765427"/>
    <n v="0.10125000000000001"/>
    <s v="theater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0.68311195445920303"/>
    <n v="3.2937500000000002"/>
    <s v="theater"/>
    <x v="6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0.85616438356164382"/>
    <n v="0.64888888888888885"/>
    <s v="theater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0.94102885821831872"/>
    <n v="1.5940000000000001"/>
    <s v="theater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0.95675468809797171"/>
    <n v="3.484"/>
    <s v="theater"/>
    <x v="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1.2"/>
    <s v="theater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0.95628415300546443"/>
    <n v="0.61"/>
    <s v="theater"/>
    <x v="6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0.72139396198285499"/>
    <n v="1.5331428571428571"/>
    <s v="theater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0.99681020733652315"/>
    <n v="1.2957892017566521"/>
    <s v="theater"/>
    <x v="6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0.05"/>
    <s v="theater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0.90744101633393826"/>
    <n v="11.02"/>
    <s v="theater"/>
    <x v="6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0.97866510080250535"/>
    <n v="6.1307999999999998"/>
    <s v="theater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0.95831336847149018"/>
    <n v="0.55653333333333332"/>
    <s v="theater"/>
    <x v="6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0.72376357056694818"/>
    <n v="0.51812499999999995"/>
    <s v="theater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.1166666666666667"/>
    <s v="theater"/>
    <x v="6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0.98360655737704916"/>
    <n v="1.8208955223880596"/>
    <s v="theater"/>
    <x v="6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0.58333333333333337"/>
    <n v="0.2"/>
    <s v="theater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0.98576122672508215"/>
    <n v="6.5214285714285714"/>
    <s v="theater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0.76923076923076927"/>
    <n v="0.14444444444444443"/>
    <s v="theater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0.90909090909090906"/>
    <n v="3.3"/>
    <s v="theater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0.83717036416910839"/>
    <n v="1.5926666666666667"/>
    <s v="theater"/>
    <x v="6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0.99709934735315442"/>
    <n v="2.758"/>
    <s v="theater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0.65189048239895697"/>
    <n v="0.27890909090909088"/>
    <s v="theater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0.95759233926128595"/>
    <n v="3.6549999999999998"/>
    <s v="theater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0.98911968348170132"/>
    <n v="1.4442857142857144"/>
    <s v="theater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0.93005952380952384"/>
    <n v="1.0751999999999999"/>
    <s v="theater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0.31746031746031744"/>
    <n v="0.315"/>
    <s v="theater"/>
    <x v="6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0.98103335513407453"/>
    <n v="6.1159999999999997"/>
    <s v="theater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0.79185520361990946"/>
    <n v="0.73666666666666669"/>
    <s v="theater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0.98619329388560162"/>
    <n v="0.86914285714285711"/>
    <s v="theater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0.99009900990099009"/>
    <n v="1.3466666666666667"/>
    <s v="theater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0.9709680551509855"/>
    <n v="5.1494999999999997"/>
    <s v="theater"/>
    <x v="6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0.94117647058823528"/>
    <n v="0.42499999999999999"/>
    <s v="theater"/>
    <x v="6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0.98640946953090747"/>
    <n v="2.2810000000000001"/>
    <s v="theater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0.88136788295434509"/>
    <n v="0.6303333333333333"/>
    <s v="theater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0.45871559633027525"/>
    <n v="0.218"/>
    <s v="theater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0.98600508905852413"/>
    <n v="15.72"/>
    <s v="theater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0.94398993077407178"/>
    <n v="0.41006451612903227"/>
    <s v="theater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0.96153846153846156"/>
    <n v="0.8666666666666667"/>
    <s v="theater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0.45248868778280543"/>
    <n v="0.442"/>
    <s v="theater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0.84269662921348309"/>
    <n v="1.78"/>
    <s v="theater"/>
    <x v="6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0.95602294455066916"/>
    <n v="1.3946666666666667"/>
    <s v="theater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0.9624639076034649"/>
    <n v="5.1950000000000003"/>
    <s v="theater"/>
    <x v="6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0.84937712344280858"/>
    <n v="0.35320000000000001"/>
    <s v="theater"/>
    <x v="6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0.72202166064981954"/>
    <n v="0.18466666666666667"/>
    <s v="theater"/>
    <x v="6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0.96618357487922701"/>
    <n v="5.1749999999999998"/>
    <s v="theater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0.99750623441396513"/>
    <n v="2.0049999999999999"/>
    <s v="theater"/>
    <x v="6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0.93833780160857905"/>
    <n v="1.865"/>
    <s v="theater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0.8571428571428571"/>
    <s v="theater"/>
    <x v="6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0.99987501562304715"/>
    <n v="2.6669999999999998"/>
    <s v="theater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0.98960910440376049"/>
    <n v="1.0105"/>
    <s v="theater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0.92905405405405406"/>
    <n v="7.3999999999999996E-2"/>
    <s v="theater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0.964785335262904"/>
    <n v="3.769090909090909"/>
    <s v="theater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0.95754867539099908"/>
    <n v="1.5665"/>
    <s v="theater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0.97799511002444983"/>
    <n v="1.3633333333333333"/>
    <s v="theater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0.99262620533182078"/>
    <n v="0.88149999999999995"/>
    <s v="theater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0.8951406649616368"/>
    <n v="0.55857142857142861"/>
    <s v="theater"/>
    <x v="6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0.99989001209866912"/>
    <n v="3.4289485714285712"/>
    <s v="theater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0.33333333333333331"/>
    <s v="theater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0.95238095238095233"/>
    <n v="1.05"/>
    <s v="theater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0.85567598402738165"/>
    <n v="1.7529999999999999"/>
    <s v="theater"/>
    <x v="6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0.96339113680154143"/>
    <n v="0.51900000000000002"/>
    <s v="theater"/>
    <x v="6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0.8733624454148472"/>
    <n v="7.6333333333333337"/>
    <s v="theater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0.9765625"/>
    <n v="0.15359999999999999"/>
    <s v="theater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0.44843049327354262"/>
    <n v="0.74333333333333329"/>
    <s v="theater"/>
    <x v="6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1"/>
    <s v="theater"/>
    <x v="6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0.94517958412098302"/>
    <n v="3.1739999999999999"/>
    <s v="theater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0.70242656449552998"/>
    <n v="0.52200000000000002"/>
    <s v="theater"/>
    <x v="6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0.54347826086956519"/>
    <n v="1.6727272727272726"/>
    <s v="theater"/>
    <x v="6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0.95846645367412142"/>
    <n v="3.13"/>
    <s v="theater"/>
    <x v="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0.8928571428571429"/>
    <n v="0.18666666666666668"/>
    <s v="theater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0.90029259509340531"/>
    <n v="17.771999999999998"/>
    <s v="theater"/>
    <x v="6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0.96385542168674698"/>
    <n v="0.31125000000000003"/>
    <s v="theater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0.9959167413604223"/>
    <n v="8.3674999999999997"/>
    <s v="theater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0.98171970209884907"/>
    <n v="0.2954"/>
    <s v="theater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0.91102338293349527"/>
    <n v="5.6775862068965521"/>
    <s v="theater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0.13333333333333333"/>
    <s v="theater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0.81967213114754101"/>
    <n v="0.30499999999999999"/>
    <s v="theater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0.72689511941848395"/>
    <n v="0.96299999999999997"/>
    <s v="theater"/>
    <x v="6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0.99690958030106669"/>
    <n v="28.66"/>
    <s v="theater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0.93370681605975725"/>
    <n v="0.2142"/>
    <s v="theater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0.47393364928909953"/>
    <n v="0.52749999999999997"/>
    <s v="theater"/>
    <x v="6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0.80906148867313921"/>
    <n v="1.236"/>
    <s v="theater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0.92165898617511521"/>
    <n v="6.51"/>
    <s v="theater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0.96556163501770198"/>
    <n v="5.1783333333333337"/>
    <s v="theater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0.2"/>
    <s v="theater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0.76923076923076927"/>
    <n v="0.21666666666666667"/>
    <s v="theater"/>
    <x v="6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0.96618357487922701"/>
    <n v="6.21"/>
    <s v="theater"/>
    <x v="6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6.6666666666666666E-2"/>
    <s v="theater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0.83612040133779264"/>
    <n v="23.92"/>
    <s v="theater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0.99999411768166069"/>
    <n v="0.42500250000000001"/>
    <s v="theater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0.99132589838909546"/>
    <n v="2.3735294117647059"/>
    <s v="theater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0.93856655290102387"/>
    <n v="0.73250000000000004"/>
    <s v="theater"/>
    <x v="6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0.72463768115942029"/>
    <n v="0.35127272727272729"/>
    <s v="theater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0.98863074641621351"/>
    <n v="14.45"/>
    <s v="theater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0.91659028414298804"/>
    <n v="0.32729999999999998"/>
    <s v="theater"/>
    <x v="6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0.7142857142857143"/>
    <n v="0.11666666666666667"/>
    <s v="theater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0.96540627514078836"/>
    <n v="24.86"/>
    <s v="theater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0.97115350375998266"/>
    <n v="5.1485166666666666"/>
    <s v="theater"/>
    <x v="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0.92478421701602964"/>
    <n v="0.13516666666666666"/>
    <s v="theater"/>
    <x v="6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0.4"/>
    <s v="theater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0.97323600973236013"/>
    <n v="1.37"/>
    <s v="theater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0.76923076923076927"/>
    <n v="9.7500000000000003E-2"/>
    <s v="theater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0.92123869755272947"/>
    <n v="14.473266666666666"/>
    <s v="theater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1"/>
    <s v="theater"/>
    <x v="6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0.91199270405836752"/>
    <n v="1.0965"/>
    <s v="theater"/>
    <x v="6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0.99737532808398954"/>
    <n v="4.7625000000000002"/>
    <s v="theater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0.94741828517290383"/>
    <n v="1.1110526315789473"/>
    <s v="theater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0.8928571428571429"/>
    <n v="0.112"/>
    <s v="theater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0.94428706326723322"/>
    <n v="5.2949999999999999"/>
    <s v="theater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0.99009900990099009"/>
    <n v="0.60599999999999998"/>
    <s v="theater"/>
    <x v="6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0.95969289827255277"/>
    <n v="0.86833333333333329"/>
    <s v="theater"/>
    <x v="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0.74250993107032803"/>
    <n v="0.64645600000000003"/>
    <s v="theater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0.95040411182834938"/>
    <n v="4.3841000000000001"/>
    <s v="theater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0.97465886939571145"/>
    <n v="0.51300000000000001"/>
    <s v="theater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0.1"/>
    <s v="theater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0.53908355795148244"/>
    <n v="7.42"/>
    <s v="theater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0.34602076124567471"/>
    <n v="0.86699999999999999"/>
    <s v="theater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.666666666666667"/>
    <s v="theater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0.92421441774491686"/>
    <n v="0.54100000000000004"/>
    <s v="theater"/>
    <x v="6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0.92764378478664189"/>
    <n v="1.0780000000000001"/>
    <s v="theater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0.91106290672451196"/>
    <n v="2.3050000000000002"/>
    <s v="theater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0.58608058608058611"/>
    <n v="0.65"/>
    <s v="theater"/>
    <x v="6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0.65789473684210531"/>
    <n v="0.95"/>
    <s v="theater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0.9878419452887538"/>
    <n v="1.3160000000000001"/>
    <s v="theater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0.65274151436031336"/>
    <n v="2.3569230769230769"/>
    <s v="theater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0.77922077922077926"/>
    <n v="0.38500000000000001"/>
    <s v="theater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0.99290780141843971"/>
    <n v="2.35"/>
    <s v="theater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0.99354197714853454"/>
    <n v="14.378571428571428"/>
    <s v="theater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0.52273915316257191"/>
    <n v="0.57389999999999997"/>
    <s v="theater"/>
    <x v="6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0.71326676176890158"/>
    <n v="0.93466666666666665"/>
    <s v="theater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0.80427631578947367"/>
    <n v="0.60799999999999998"/>
    <s v="theater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0.79239302694136293"/>
    <n v="0.64519427402862983"/>
    <s v="theater"/>
    <x v="6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0.52631578947368418"/>
    <n v="1.9"/>
    <s v="theater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0.71942446043165464"/>
    <n v="1.39"/>
    <s v="theater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0.49504950495049505"/>
    <n v="1.01"/>
    <s v="theater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0.967305088024763"/>
    <n v="41.351999999999997"/>
    <s v="theater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0.97729165119288208"/>
    <n v="0.51161800000000002"/>
    <s v="theater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0.970873786407767"/>
    <n v="0.41199999999999998"/>
    <s v="theater"/>
    <x v="6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0.7865168539325843"/>
    <n v="2.2250000000000001"/>
    <s v="theater"/>
    <x v="6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0.99009900990099009"/>
    <n v="0.86571428571428577"/>
    <s v="theater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0.82115289866973229"/>
    <n v="4.059333333333333"/>
    <s v="theater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0.88188976377952755"/>
    <n v="0.3175"/>
    <s v="theater"/>
    <x v="6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0.66666666666666663"/>
    <n v="0.13392857142857142"/>
    <s v="theater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0.46598322460391428"/>
    <n v="4.2919999999999998"/>
    <s v="theater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0.97991180793728561"/>
    <n v="4.0819999999999999"/>
    <s v="theater"/>
    <x v="6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2.4500000000000002"/>
    <s v="theater"/>
    <x v="6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0.99009900990099009"/>
    <n v="0.41224489795918368"/>
    <s v="theater"/>
    <x v="6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0.88235294117647056"/>
    <n v="0.17"/>
    <s v="theater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0.96153846153846156"/>
    <n v="1.04"/>
    <s v="theater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0.86705202312138729"/>
    <n v="6.92"/>
    <s v="theater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0.88613203367301729"/>
    <n v="1.2538888888888888"/>
    <s v="theater"/>
    <x v="6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0.78206465067778941"/>
    <n v="0.95899999999999996"/>
    <s v="theater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0.7009345794392523"/>
    <n v="1.4266666666666667"/>
    <s v="theater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0.84175084175084181"/>
    <n v="7.92"/>
    <s v="theater"/>
    <x v="6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0.72289156626506024"/>
    <n v="0.41499999999999998"/>
    <s v="theater"/>
    <x v="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0.62523329600597233"/>
    <n v="1.786"/>
    <s v="theater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0.87535014005602241"/>
    <n v="0.85253731343283579"/>
    <s v="theater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0.99397590361445787"/>
    <n v="0.66400000000000003"/>
    <s v="theater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0.64432989690721654"/>
    <n v="2.8218181818181818"/>
    <s v="theater"/>
    <x v="6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0.78277886497064575"/>
    <n v="0.85166666666666668"/>
    <s v="theater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0.82508250825082508"/>
    <n v="1.8180000000000001"/>
    <s v="theater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0.88731144631765746"/>
    <n v="1.8783333333333334"/>
    <s v="theater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0.78431372549019607"/>
    <n v="0.255"/>
    <s v="theater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0.63211125158027814"/>
    <n v="0.79100000000000004"/>
    <s v="theater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0.94994775287359201"/>
    <n v="8.0004399999999993"/>
    <s v="theater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0.39473684210526316"/>
    <s v="theater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0.26666666666666666"/>
    <s v="theater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0.93580385551188472"/>
    <n v="13.3575"/>
    <s v="theater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0.8038585209003215"/>
    <n v="0.74639999999999995"/>
    <s v="theater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0.91992882562277578"/>
    <n v="0.56200000000000006"/>
    <s v="theater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0.97633136094674555"/>
    <n v="1.0896196002578982"/>
    <s v="theater"/>
    <x v="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0.94786729857819907"/>
    <n v="1.2787878787878788"/>
    <s v="theater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0.94073377234242705"/>
    <n v="0.53149999999999997"/>
    <s v="theater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0.99337748344370858"/>
    <n v="1.51"/>
    <s v="theater"/>
    <x v="6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0.94876660341555974"/>
    <n v="2.8106666666666666"/>
    <s v="theater"/>
    <x v="6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0.92971364819635549"/>
    <n v="0.67225000000000001"/>
    <s v="theater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0.4"/>
    <s v="theater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0.96376252891287584"/>
    <n v="2.5939999999999999"/>
    <s v="theater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0.98522167487684731"/>
    <n v="1.218"/>
    <s v="theater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0.95785440613026818"/>
    <n v="3.48"/>
    <s v="theater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0.55555555555555558"/>
    <n v="1.7999999999999999E-2"/>
    <s v="theater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0.94043887147335425"/>
    <n v="31.9"/>
    <s v="theater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0.99447513812154698"/>
    <n v="0.30166666666666669"/>
    <s v="theater"/>
    <x v="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0.98814229249011853"/>
    <n v="1.6866666666666668"/>
    <s v="theater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0.66666666666666663"/>
    <s v="theater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0.84464555052790347"/>
    <n v="3.3149999999999999"/>
    <s v="theater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0.90909090909090906"/>
    <n v="0.19642857142857142"/>
    <s v="theater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0.97402597402597402"/>
    <n v="6.16"/>
    <s v="theater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0.83333333333333337"/>
    <s v="theater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1.6"/>
    <s v="theater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0.90871090271341071"/>
    <n v="0.4126725"/>
    <s v="theater"/>
    <x v="6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0.98667982239763197"/>
    <n v="1.3513333333333333"/>
    <s v="theater"/>
    <x v="6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0.99255583126550873"/>
    <n v="1.0075000000000001"/>
    <s v="theater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0.5902192242833052"/>
    <n v="0.29649999999999999"/>
    <s v="theater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3.9857142857142858"/>
    <s v="theater"/>
    <x v="6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0.87989441267047952"/>
    <n v="3.2587813620071686"/>
    <s v="theater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0.98463962189838516"/>
    <n v="2.5390000000000001"/>
    <s v="theater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0.94339622641509435"/>
    <n v="5.2999999999999999E-2"/>
    <s v="theater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0.98039215686274506"/>
    <n v="6.7320000000000002"/>
    <s v="theater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0.85531004989308623"/>
    <n v="2.125757575757576"/>
    <s v="theater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0.98861593768723788"/>
    <n v="0.27816666666666667"/>
    <s v="theater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0.75757575757575757"/>
    <n v="0.4"/>
    <s v="theater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5.5"/>
    <s v="theater"/>
    <x v="6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0.78125"/>
    <n v="0.46545454545454545"/>
    <s v="theater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0.84063047285464099"/>
    <n v="1.1419999999999999"/>
    <s v="theater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0.79239302694136293"/>
    <n v="0.65729166666666672"/>
    <s v="theater"/>
    <x v="6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0.6402048655569782"/>
    <n v="15.62"/>
    <s v="theater"/>
    <x v="6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0.96946194861851676"/>
    <n v="0.41260000000000002"/>
    <s v="theater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0.65217391304347827"/>
    <n v="0.115"/>
    <s v="theater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0.55418719211822665"/>
    <n v="8.1199999999999992"/>
    <s v="theater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0.77851304009342159"/>
    <n v="3.8059259259259259"/>
    <s v="theater"/>
    <x v="6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0.83565459610027859"/>
    <n v="0.35899999999999999"/>
    <s v="theater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0.81300813008130079"/>
    <n v="0.61499999999999999"/>
    <s v="theater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0.95238095238095233"/>
    <n v="4.2"/>
    <s v="theater"/>
    <x v="6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0.97812555575315663"/>
    <n v="4.6858333333333331"/>
    <s v="theater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0.95541401273885351"/>
    <n v="0.28545454545454546"/>
    <s v="theater"/>
    <x v="6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.6666666666666667"/>
    <s v="theater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0.99601593625498008"/>
    <n v="0.1004"/>
    <s v="theater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0.97777777777777775"/>
    <n v="4.5"/>
    <s v="theater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0.87405492810898211"/>
    <n v="36.402954545454548"/>
    <s v="theater"/>
    <x v="6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0.98130841121495327"/>
    <n v="6.1142857142857145E-2"/>
    <s v="theater"/>
    <x v="6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0.98039215686274506"/>
    <n v="0.48571428571428571"/>
    <s v="theater"/>
    <x v="6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0.95419847328244278"/>
    <n v="2.62"/>
    <s v="theater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0.98199672667757776"/>
    <n v="0.61099999999999999"/>
    <s v="theater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0.51533333333333331"/>
    <s v="theater"/>
    <x v="6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0.94097519247219841"/>
    <n v="7.5614489003880987"/>
    <s v="theater"/>
    <x v="6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0.88166161474561422"/>
    <n v="1.031110909090909"/>
    <s v="theater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0.48"/>
    <s v="theater"/>
    <x v="6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0.99547511312217196"/>
    <n v="0.92083333333333328"/>
    <s v="theater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0.99964012955336079"/>
    <n v="45.470909090909089"/>
    <s v="theater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0.69444444444444442"/>
    <n v="5.0400000000000002E-3"/>
    <s v="theater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0.96618357487922701"/>
    <n v="2.9571428571428573"/>
    <s v="theater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0.9221902017291066"/>
    <n v="3.47"/>
    <s v="theater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0.9765625"/>
    <n v="0.8"/>
    <s v="theater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0.67164179104477617"/>
    <n v="0.18759999999999999"/>
    <s v="theater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0.94795715233671429"/>
    <n v="1.6744444444444446"/>
    <s v="theater"/>
    <x v="6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0.99502487562189057"/>
    <n v="2.0099999999999998"/>
    <s v="theater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0.76595744680851063"/>
    <n v="1.175"/>
    <s v="theater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0.95465393794749398"/>
    <n v="2.3277777777777779"/>
    <s v="theater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0.91911764705882348"/>
    <n v="0.54400000000000004"/>
    <s v="theater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0.90090090090090091"/>
    <n v="1.1100000000000001"/>
    <s v="theater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0.99522292993630568"/>
    <n v="5.024"/>
    <s v="theater"/>
    <x v="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0.87450808919982514"/>
    <n v="0.45739999999999997"/>
    <s v="theater"/>
    <x v="6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0.81922446750409617"/>
    <n v="0.91549999999999998"/>
    <s v="theater"/>
    <x v="6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0.33333333333333331"/>
    <s v="theater"/>
    <x v="6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0.97276264591439687"/>
    <n v="6.1680000000000001"/>
    <s v="theater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0.94232331437855399"/>
    <n v="2.0516666666666667"/>
    <s v="theater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0.9868745682423764"/>
    <n v="1.7470689655172413"/>
    <s v="theater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0.01"/>
    <s v="theater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0.76923076923076927"/>
    <n v="7.8"/>
    <s v="theater"/>
    <x v="6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0.99986668444207438"/>
    <n v="2.5003333333333333"/>
    <s v="theater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0.33333333333333331"/>
    <s v="theater"/>
    <x v="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0.87804878048780488"/>
    <n v="2.0499999999999998"/>
    <s v="theater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1.6666666666666667"/>
    <s v="theater"/>
    <x v="6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0.34843205574912894"/>
    <n v="1.9133333333333333"/>
    <s v="theater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0.92165898617511521"/>
    <n v="3.2549999999999999"/>
    <s v="theater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0.86580086580086579"/>
    <n v="1.155"/>
    <s v="theater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0.83950617283950613"/>
    <n v="1.35"/>
    <s v="theater"/>
    <x v="6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0.91385402705007923"/>
    <n v="2.4138235294117649"/>
    <s v="theater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0.78988941548183256"/>
    <n v="8.4400000000000003E-2"/>
    <s v="theater"/>
    <x v="6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0.99502487562189057"/>
    <n v="0.40200000000000002"/>
    <s v="theater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0.78431372549019607"/>
    <n v="25.5"/>
    <s v="theater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0.99940035978412955"/>
    <n v="1.25075"/>
    <s v="theater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0.5714285714285714"/>
    <n v="0.245"/>
    <s v="theater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0.78585461689587421"/>
    <n v="3.6357142857142857"/>
    <s v="theater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0.90388671286532085"/>
    <n v="1.6595"/>
    <s v="theater"/>
    <x v="6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0.794044665012407"/>
    <n v="0.67166666666666663"/>
    <s v="theater"/>
    <x v="6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0.84388185654008441"/>
    <n v="1.9256249999999999"/>
    <s v="theater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0.92827004219409281"/>
    <n v="0.45576923076923076"/>
    <s v="theater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0.97465886939571145"/>
    <n v="2.331818181818182"/>
    <s v="theater"/>
    <x v="6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0.90826521344232514"/>
    <n v="0.44040000000000001"/>
    <s v="theater"/>
    <x v="6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0.49504950495049505"/>
    <n v="1.01"/>
    <s v="theater"/>
    <x v="6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0.76923076923076927"/>
    <n v="2.5999999999999999E-2"/>
    <s v="theater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0.95831336847149018"/>
    <n v="208.7"/>
    <s v="theater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0.99950024987506247"/>
    <n v="2.0009999999999999"/>
    <s v="theater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0.5859375"/>
    <n v="0.64"/>
    <s v="theater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0.88626292466765144"/>
    <n v="2.2566666666666668"/>
    <s v="theater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0.54347826086956519"/>
    <n v="0.15333333333333332"/>
    <s v="theater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0.76765609007164792"/>
    <n v="15.632"/>
    <s v="theater"/>
    <x v="6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0.94827586206896552"/>
    <n v="0.19333333333333333"/>
    <s v="theater"/>
    <x v="6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1.4545454545454546"/>
    <s v="theater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0.65224625623960064"/>
    <n v="3.7562500000000001"/>
    <s v="theater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0.61614294516327783"/>
    <n v="0.82806122448979591"/>
    <s v="theater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0.73529411764705888"/>
    <n v="3.4"/>
    <s v="theater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0.69252077562326875"/>
    <n v="2.8879999999999999"/>
    <s v="theater"/>
    <x v="6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0.25"/>
    <s v="theater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0.99206349206349209"/>
    <n v="2.016"/>
    <s v="theater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0.93632958801498123"/>
    <n v="1.0680000000000001"/>
    <s v="theater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0.80128205128205132"/>
    <n v="1.248"/>
    <s v="theater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0.84090909090909094"/>
    <n v="0.35199999999999998"/>
    <s v="theater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0.99009900990099009"/>
    <n v="2.7297297297297298"/>
    <s v="theater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0.88495575221238942"/>
    <n v="0.56499999999999995"/>
    <s v="theater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0.9506564056133997"/>
    <n v="11.045"/>
    <s v="theater"/>
    <x v="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0.91130012150668283"/>
    <n v="0.31352380952380954"/>
    <s v="theater"/>
    <x v="6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0.99901097913066061"/>
    <n v="0.33366333333333331"/>
    <s v="theater"/>
    <x v="6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0.83333333333333337"/>
    <n v="3"/>
    <s v="theater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0.95298602287166456"/>
    <n v="1.2592000000000001"/>
    <s v="theater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0.97402597402597402"/>
    <n v="1.0266666666666666"/>
    <s v="theater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0.98207709305180457"/>
    <n v="1.3576666666666666"/>
    <s v="theater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0.5"/>
    <s v="theater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s v="0"/>
    <n v="50000"/>
    <s v="theater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500000"/>
    <n v="500001"/>
    <s v="theater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000"/>
    <n v="9.9999999999999995E-7"/>
    <s v="theater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1.9598853868194843"/>
    <n v="2.9083333333333332"/>
    <s v="theater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5"/>
    <n v="5.8479532163742687E-3"/>
    <s v="theater"/>
    <x v="40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2.8376844494892168"/>
    <n v="3.524"/>
    <s v="theater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23.547880690737834"/>
    <n v="0.63700000000000001"/>
    <s v="theater"/>
    <x v="4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2.7429467084639501"/>
    <n v="1.7013333333333332E-2"/>
    <s v="theater"/>
    <x v="40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s v="0"/>
    <n v="75000"/>
    <s v="theater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.2397408207343412"/>
    <n v="6.1733333333333336E-3"/>
    <s v="theater"/>
    <x v="40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15.277777777777779"/>
    <n v="7.1999999999999995E-2"/>
    <s v="theater"/>
    <x v="4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25000"/>
    <n v="12500.5"/>
    <s v="theater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18.181818181818183"/>
    <n v="2.2000000000000001E-3"/>
    <s v="theater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s v="0"/>
    <n v="1500"/>
    <s v="theater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46.666666666666664"/>
    <n v="5.0000000000000001E-3"/>
    <s v="theater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s v="0"/>
    <n v="12500"/>
    <s v="theater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6.0901339829476244"/>
    <n v="3.2840000000000001E-2"/>
    <s v="theater"/>
    <x v="4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000"/>
    <n v="2.0000000000000001E-4"/>
    <s v="theater"/>
    <x v="40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20.79002079002079"/>
    <n v="0.48099999999999998"/>
    <s v="theater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16.666666666666668"/>
    <n v="3.0000000000000001E-3"/>
    <s v="theater"/>
    <x v="40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0.99618957487609894"/>
    <n v="80.305999999999997"/>
    <s v="theater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0.96153846153846156"/>
    <n v="1.95E-2"/>
    <s v="theater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0.66666666666666663"/>
    <s v="theater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0.96153846153846156"/>
    <n v="1.04"/>
    <s v="theater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0.39893617021276595"/>
    <n v="1.504"/>
    <s v="theater"/>
    <x v="6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0.99502487562189057"/>
    <n v="6.7"/>
    <s v="theater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0.57339449541284404"/>
    <n v="1.3080000000000001"/>
    <s v="theater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0.86014106313435401"/>
    <n v="3.8753333333333333"/>
    <s v="theater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0.945000945000945"/>
    <n v="1.0582"/>
    <s v="theater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0.90293453724604966"/>
    <n v="0.443"/>
    <s v="theater"/>
    <x v="6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0.99337748344370858"/>
    <n v="0.755"/>
    <s v="theater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0.98007187193727541"/>
    <n v="2.0406666666666666"/>
    <s v="theater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8.3333333333333329E-2"/>
    <s v="theater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0.90090090090090091"/>
    <n v="13.32"/>
    <s v="theater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0.98595020951441947"/>
    <n v="2.7046666666666668"/>
    <s v="theater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0.96153846153846156"/>
    <n v="2.9250000000000002E-2"/>
    <s v="theater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0.91428571428571426"/>
    <n v="3.8888888888888888"/>
    <s v="theater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0.86834733893557425"/>
    <n v="0.89249999999999996"/>
    <s v="theater"/>
    <x v="6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1.935483870967742"/>
    <s v="theater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0.96927088213342982"/>
    <n v="2.5792583333333337"/>
    <s v="theater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0.96618357487922701"/>
    <n v="0.34499999999999997"/>
    <s v="theater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0.72358900144717797"/>
    <n v="1.3819999999999999"/>
    <s v="theater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0.91286307053941906"/>
    <n v="0.24099999999999999"/>
    <s v="theater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0.99150141643059486"/>
    <n v="16.045454545454547"/>
    <s v="theater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0.98489822718319109"/>
    <n v="0.87028571428571433"/>
    <s v="theater"/>
    <x v="6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0.88008800880088012"/>
    <n v="1.5149999999999999"/>
    <s v="theater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.125"/>
    <s v="theater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0.7142857142857143"/>
    <n v="1.5555555555555555E-2"/>
    <s v="theater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0.77669902912621358"/>
    <n v="20.6"/>
    <s v="theater"/>
    <x v="6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0.97177794873871315"/>
    <n v="15.435625"/>
    <s v="theater"/>
    <x v="6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0.97560975609756095"/>
    <n v="0.17083333333333334"/>
    <s v="theater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0.90826521344232514"/>
    <n v="1.101"/>
    <s v="theater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0.88678687555424185"/>
    <n v="1.6915"/>
    <s v="theater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0.89365504915102767"/>
    <n v="0.373"/>
    <s v="theater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0.7183908045977011"/>
    <n v="4.1760000000000002"/>
    <s v="theater"/>
    <x v="6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0.90206185567010311"/>
    <n v="1.2933333333333332"/>
    <s v="theater"/>
    <x v="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0.7190795781399808"/>
    <n v="0.29799999999999999"/>
    <s v="theater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0.94607379375591294"/>
    <n v="7.0466666666666669"/>
    <s v="theater"/>
    <x v="6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0.9859154929577465"/>
    <n v="7.0999999999999994E-2"/>
    <s v="theater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0.99755598782981691"/>
    <n v="14.320714285714285"/>
    <s v="theater"/>
    <x v="6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0.91603053435114501"/>
    <n v="0.65500000000000003"/>
    <s v="theater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0.84507042253521125"/>
    <n v="1.1833333333333333"/>
    <s v="theater"/>
    <x v="6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0.83333333333333337"/>
    <n v="0.6"/>
    <s v="theater"/>
    <x v="6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0.78149421694279464"/>
    <n v="34.122666666666667"/>
    <s v="theater"/>
    <x v="6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0.79365079365079361"/>
    <n v="3.15E-2"/>
    <s v="theater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0.77441860465116275"/>
    <n v="0.43"/>
    <s v="theater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0.93085106382978722"/>
    <n v="11.291291291291291"/>
    <s v="theater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0.99875156054931336"/>
    <n v="1.1442857142857144"/>
    <s v="theater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0.64516129032258063"/>
    <n v="0.77500000000000002"/>
    <s v="theater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0.92592592592592593"/>
    <n v="1.08"/>
    <s v="theater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0.90481360839667024"/>
    <n v="2.7629999999999999"/>
    <s v="theater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0.99206349206349209"/>
    <n v="0.504"/>
    <s v="theater"/>
    <x v="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0.82508250825082508"/>
    <n v="0.2424"/>
    <s v="theater"/>
    <x v="6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0.99667774086378735"/>
    <n v="3.01"/>
    <s v="theater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0.91603053435114501"/>
    <n v="2.1833333333333331"/>
    <s v="theater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0.81018518518518523"/>
    <n v="0.432"/>
    <s v="theater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0.73347839906114765"/>
    <n v="0.38953333333333334"/>
    <s v="theater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0.96649572649572646"/>
    <n v="9.75"/>
    <s v="theater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0.82417582417582413"/>
    <n v="0.64379200565970995"/>
    <s v="theater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0.5376344086021505"/>
    <n v="1.24"/>
    <s v="theater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0.33333333333333331"/>
    <n v="2.1"/>
    <s v="theater"/>
    <x v="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0.92378752886836024"/>
    <n v="1.5464285714285715"/>
    <s v="theater"/>
    <x v="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0.70844686648501365"/>
    <n v="1.835"/>
    <s v="theater"/>
    <x v="6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0.8771929824561403"/>
    <n v="0.43846153846153846"/>
    <s v="theater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0.65047701647875111"/>
    <n v="23.06"/>
    <s v="theater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0.98522167487684731"/>
    <n v="0.27066666666666667"/>
    <s v="theater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0.97703957010258913"/>
    <n v="5.1174999999999997"/>
    <s v="theater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0.97493036211699169"/>
    <n v="0.35899999999999999"/>
    <s v="theater"/>
    <x v="6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0.6420545746388443"/>
    <n v="0.35599999999999998"/>
    <s v="theater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0.99255583126550873"/>
    <n v="5.0374999999999996"/>
    <s v="theater"/>
    <x v="6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0.41771094402673348"/>
    <n v="0.29925000000000002"/>
    <s v="theater"/>
    <x v="6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0.47619047619047616"/>
    <n v="0.84"/>
    <s v="theater"/>
    <x v="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0.95679907219483906"/>
    <n v="17.245000000000001"/>
    <s v="theater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0.99206349206349209"/>
    <n v="1.5272727272727273"/>
    <s v="theater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0.89928057553956831"/>
    <n v="0.33360000000000001"/>
    <s v="theater"/>
    <x v="6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0.97996515679442509"/>
    <n v="3.0613333333333332"/>
    <s v="theater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0.97515619507659512"/>
    <n v="0.97989999999999999"/>
    <s v="theater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0.78740157480314965"/>
    <n v="8.8604651162790704E-2"/>
    <s v="theater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0.29524140326502257"/>
    <n v="9.5966666666666658"/>
    <s v="theater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0.99255583126550873"/>
    <n v="2.3705882352941177"/>
    <s v="theater"/>
    <x v="6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10.741138560687434"/>
    <n v="0.93100000000000005"/>
    <s v="theater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13.812154696132596"/>
    <n v="1.8100000000000002E-2"/>
    <s v="theater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0.02"/>
    <s v="theater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8.870967741935484"/>
    <n v="0.62"/>
    <s v="theater"/>
    <x v="6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6.4885496183206106"/>
    <n v="2.3818181818181818E-2"/>
    <s v="theater"/>
    <x v="6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s v="0"/>
    <n v="750"/>
    <s v="theater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3.5128805620608898"/>
    <n v="0.28466666666666668"/>
    <s v="theater"/>
    <x v="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7.5"/>
    <n v="1.3333333333333334E-2"/>
    <s v="theater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50"/>
    <n v="6.6666666666666666E-2"/>
    <s v="theater"/>
    <x v="6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4.666666666666667"/>
    <n v="0.1"/>
    <s v="theater"/>
    <x v="6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5.5555555555555554"/>
    <n v="0.38571428571428573"/>
    <s v="theater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4.9689440993788816"/>
    <n v="0.53666666666666663"/>
    <s v="theater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5.5865921787709496"/>
    <n v="8.9499999999999996E-2"/>
    <s v="theater"/>
    <x v="6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s v="0"/>
    <n v="10000"/>
    <s v="theater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50"/>
    <n v="5.0000000000000001E-3"/>
    <s v="theater"/>
    <x v="6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s v="0"/>
    <n v="1100"/>
    <s v="theater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s v="0"/>
    <n v="600"/>
    <s v="theater"/>
    <x v="6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8.3333333333333332E-3"/>
    <s v="theater"/>
    <x v="6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42.079207920792079"/>
    <n v="2.02"/>
    <s v="theater"/>
    <x v="6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00"/>
    <n v="2.9411764705882353E-3"/>
    <s v="theater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0.96599690880989186"/>
    <n v="2.0703999999999998"/>
    <s v="theater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0.95238095238095233"/>
    <n v="0.105"/>
    <s v="theater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0.99552015928322546"/>
    <n v="12.054"/>
    <s v="theater"/>
    <x v="4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0.75414781297134237"/>
    <n v="0.221"/>
    <s v="theater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0.88495575221238942"/>
    <n v="0.56499999999999995"/>
    <s v="theater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0.96767950454809371"/>
    <n v="10.334"/>
    <s v="theater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0.83333333333333337"/>
    <n v="0.6"/>
    <s v="theater"/>
    <x v="4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0.77138849929873776"/>
    <n v="0.28520000000000001"/>
    <s v="theater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0.98901098901098905"/>
    <n v="8.2727272727272734"/>
    <s v="theater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0.92153765139547128"/>
    <n v="0.84399999999999997"/>
    <s v="theater"/>
    <x v="4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0.9771986970684039"/>
    <n v="0.43857142857142856"/>
    <s v="theater"/>
    <x v="4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0.90707678631765365"/>
    <n v="2.9398466666666669"/>
    <s v="theater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0.98994806732438811"/>
    <n v="1.2626925000000002"/>
    <s v="theater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0.1"/>
    <s v="theater"/>
    <x v="4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0.9412650602409639"/>
    <n v="2.6560000000000001"/>
    <s v="theater"/>
    <x v="4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4"/>
    <s v="theater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0.3"/>
    <s v="theater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0.88139007806597836"/>
    <n v="5.2946666666666671"/>
    <s v="theater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0.97418317176505431"/>
    <n v="1.4664300000000001"/>
    <s v="theater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0.85653104925053536"/>
    <n v="0.23350000000000001"/>
    <s v="theater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0.92891263808866942"/>
    <n v="2.1530549999999997"/>
    <s v="theater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0.27500000000000002"/>
    <s v="theater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.8181818181818181"/>
    <s v="theater"/>
    <x v="4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0.68493150684931503"/>
    <n v="0.73"/>
    <s v="theater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0.90744101633393826"/>
    <n v="5.51"/>
    <s v="theater"/>
    <x v="4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0.92421441774491686"/>
    <n v="1.0820000000000001"/>
    <s v="theater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0.5"/>
    <s v="theater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0.99750623441396513"/>
    <n v="0.80200000000000005"/>
    <s v="theater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0.93709734098629494"/>
    <n v="4.2685000000000004"/>
    <s v="theater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0.6983240223463687"/>
    <n v="0.35799999999999998"/>
    <s v="theater"/>
    <x v="4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0.95200317334391116"/>
    <n v="1.2605"/>
    <s v="theater"/>
    <x v="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0.96172340834775916"/>
    <n v="6.4987500000000002"/>
    <s v="theater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0.83333333333333337"/>
    <n v="0.2"/>
    <s v="theater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0.91185410334346506"/>
    <n v="1.974"/>
    <s v="theater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0.98280098280098283"/>
    <n v="0.45222222222222225"/>
    <s v="theater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0.77569489334195219"/>
    <n v="0.77349999999999997"/>
    <s v="theater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0.86956521739130432"/>
    <n v="0.95833333333333337"/>
    <s v="theater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0.66334991708126034"/>
    <n v="3.0150000000000001"/>
    <s v="theater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0.9011715229798738"/>
    <n v="3.3290000000000002"/>
    <s v="theater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0.9971509971509972"/>
    <n v="5.8500000000000003E-2"/>
    <s v="theater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50"/>
    <n v="1.4285714285714286"/>
    <s v="theater"/>
    <x v="4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0.603448275862068"/>
    <n v="1.5466666666666667E-3"/>
    <s v="theater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s v="0"/>
    <n v="7500"/>
    <s v="theater"/>
    <x v="4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s v="0"/>
    <n v="750"/>
    <s v="theater"/>
    <x v="40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357.14285714285717"/>
    <n v="2.3333333333333334E-2"/>
    <s v="theater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1.6762452107279693"/>
    <n v="0.33407999999999999"/>
    <s v="theater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00"/>
    <n v="7.1428571428571426E-3"/>
    <s v="theater"/>
    <x v="4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60"/>
    <n v="2E-3"/>
    <s v="theater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22500"/>
    <n v="11250.5"/>
    <s v="theater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1.1152416356877324"/>
    <n v="0.23911111111111111"/>
    <s v="theater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68.292682926829272"/>
    <n v="0.17083333333333334"/>
    <s v="theater"/>
    <x v="40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24.875621890547265"/>
    <n v="5.7428571428571424E-3"/>
    <s v="theater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24.971623155505107"/>
    <n v="8.8099999999999998E-2"/>
    <s v="theater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11.737089201877934"/>
    <n v="1.9363636363636364E-2"/>
    <s v="theater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s v="0"/>
    <n v="1500"/>
    <s v="theater"/>
    <x v="4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5.0890585241730282"/>
    <n v="0.78600000000000003"/>
    <s v="theater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s v="0"/>
    <n v="4000"/>
    <s v="theater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50000"/>
    <n v="75001.5"/>
    <s v="theater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1500"/>
    <n v="3.3333333333333335E-5"/>
    <s v="theater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.2967032967032965"/>
    <n v="6.0666666666666667E-2"/>
    <s v="theater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0.66666666666666663"/>
    <s v="theater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0.98765432098765427"/>
    <n v="2.0249999999999999"/>
    <s v="theater"/>
    <x v="6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0.8214676889375685"/>
    <n v="0.91300000000000003"/>
    <s v="theater"/>
    <x v="6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0.30303030303030304"/>
    <n v="0.55000000000000004"/>
    <s v="theater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0.91282519397535367"/>
    <n v="8.7639999999999993"/>
    <s v="theater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0.99057071023919929"/>
    <n v="1.0599949999999998"/>
    <s v="theater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0.71360608943862991"/>
    <n v="1.000952380952381"/>
    <s v="theater"/>
    <x v="6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0.99999000009999905"/>
    <n v="0.66667333333333334"/>
    <s v="theater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0.83865881682014121"/>
    <n v="1.78857"/>
    <s v="theater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0.93240093240093236"/>
    <n v="1.43"/>
    <s v="theater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0.43859649122807015"/>
    <n v="0.28499999999999998"/>
    <s v="theater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0.93984962406015038"/>
    <n v="4.2560000000000002"/>
    <s v="theater"/>
    <x v="6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0.69767441860465118"/>
    <n v="0.43"/>
    <s v="theater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0.95654550423613005"/>
    <n v="12.196666666666667"/>
    <s v="theater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0.90892564988183966"/>
    <n v="1.5717142857142856"/>
    <s v="theater"/>
    <x v="6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0.94339622641509435"/>
    <n v="0.53"/>
    <s v="theater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0.92592592592592593"/>
    <n v="0.108"/>
    <s v="theater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0.94858660595712385"/>
    <n v="21.084"/>
    <s v="theater"/>
    <x v="6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0.83916083916083917"/>
    <n v="0.14299999999999999"/>
    <s v="theater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0.65502183406113534"/>
    <n v="7.6333333333333337"/>
    <s v="theater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.6666666666666667"/>
    <s v="theater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0.99800399201596801"/>
    <n v="0.1002"/>
    <s v="theater"/>
    <x v="6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0.44444444444444442"/>
    <n v="0.45"/>
    <s v="theater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0.94320046782743205"/>
    <n v="5.3010999999999999"/>
    <s v="theater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0.95541401273885351"/>
    <n v="2.512"/>
    <s v="theater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0.8571428571428571"/>
    <n v="1.1666666666666667"/>
    <s v="theater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0.9171507184347294"/>
    <n v="2.7258333333333336"/>
    <s v="theater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0.625"/>
    <n v="0.10666666666666667"/>
    <s v="theater"/>
    <x v="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0.88888888888888884"/>
    <n v="4.5"/>
    <s v="theater"/>
    <x v="6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0.97943192948090108"/>
    <n v="2.5525000000000002"/>
    <s v="theater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0.99182734269618344"/>
    <n v="50.411999999999999"/>
    <s v="theater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0.98765432098765427"/>
    <n v="2.0250000000000001E-2"/>
    <s v="theater"/>
    <x v="6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1.5384615384615385E-2"/>
    <n v="3.2500000000000001E-2"/>
    <s v="theater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11.467889908256881"/>
    <n v="872"/>
    <s v="theater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4.557885141294439"/>
    <n v="0.10970000000000001"/>
    <s v="theater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4.694835680751174"/>
    <n v="0.21299999999999999"/>
    <s v="theater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2.4102311854402361"/>
    <n v="0.81320000000000003"/>
    <s v="theater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47.505938242280287"/>
    <n v="8.5918367346938779E-2"/>
    <s v="theater"/>
    <x v="6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7.037037037037038"/>
    <n v="4.725E-3"/>
    <s v="theater"/>
    <x v="6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6.1873895109015908"/>
    <n v="0.24242857142857144"/>
    <s v="theater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6.1061531235321747"/>
    <n v="0.20276190476190475"/>
    <s v="theater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14.19782300047326"/>
    <n v="0.16253846153846155"/>
    <s v="theater"/>
    <x v="6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26.315789473684209"/>
    <n v="1.2666666666666666E-3"/>
    <s v="theater"/>
    <x v="6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2.9342723004694835"/>
    <n v="0.85199999999999998"/>
    <s v="theater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500"/>
    <n v="8.0000000000000002E-3"/>
    <s v="theater"/>
    <x v="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3846.1538461538462"/>
    <n v="2.5999999999999999E-3"/>
    <s v="theater"/>
    <x v="6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6.1521252796420578"/>
    <n v="1.788E-2"/>
    <s v="theater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40"/>
    <n v="2.2727272727272726E-3"/>
    <s v="theater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5000"/>
    <n v="1E-3"/>
    <s v="theater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19.23076923076923"/>
    <n v="5.1999999999999998E-2"/>
    <s v="theater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50"/>
    <n v="2E-3"/>
    <s v="theater"/>
    <x v="6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2500"/>
    <n v="2E-3"/>
    <s v="theater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5.6603773584905657"/>
    <n v="0.42399999999999999"/>
    <s v="theater"/>
    <x v="6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20"/>
    <n v="1.6666666666666666E-2"/>
    <s v="theater"/>
    <x v="6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7500"/>
    <n v="5.0000000000000001E-4"/>
    <s v="theater"/>
    <x v="6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s v="0"/>
    <n v="3000"/>
    <s v="theater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83.333333333333329"/>
    <n v="0.01"/>
    <s v="theater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3.7123076923076921"/>
    <n v="0.13"/>
    <s v="theater"/>
    <x v="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81.81818181818181"/>
    <n v="4.5586406962287605E-3"/>
    <s v="theater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7.9681274900398407"/>
    <n v="0.1255"/>
    <s v="theater"/>
    <x v="6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500"/>
    <n v="5.0000000000000001E-3"/>
    <s v="theater"/>
    <x v="4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29.006637168141594"/>
    <n v="9.0399999999999994E-2"/>
    <s v="theater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6.666666666666667"/>
    <n v="0.11440774921821371"/>
    <s v="theater"/>
    <x v="4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7.5"/>
    <n v="4.0000000000000001E-3"/>
    <s v="theater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s v="0"/>
    <n v="7500"/>
    <s v="theater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s v="0"/>
    <n v="2750"/>
    <s v="theater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s v="0"/>
    <n v="310"/>
    <s v="theater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s v="0"/>
    <n v="15000"/>
    <s v="theater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1.8941233608547838"/>
    <n v="6.8633333333333338E-2"/>
    <s v="theater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20.145044319097501"/>
    <n v="0.3182051282051282"/>
    <s v="theater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1800"/>
    <n v="4.0000000000000002E-4"/>
    <s v="theater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s v="0"/>
    <n v="7500"/>
    <s v="theater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7.6530612244897958"/>
    <n v="6.5333333333333327E-2"/>
    <s v="theater"/>
    <x v="4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20"/>
    <n v="3.3333333333333335E-3"/>
    <s v="theater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s v="0"/>
    <n v="15000"/>
    <s v="theater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s v="0"/>
    <n v="7500"/>
    <s v="theater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s v="0"/>
    <n v="5000"/>
    <s v="theater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s v="0"/>
    <n v="187500"/>
    <s v="theater"/>
    <x v="40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s v="0"/>
    <n v="5000"/>
    <s v="theater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57.142857142857146"/>
    <n v="3.5000000000000001E-3"/>
    <s v="theater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3.6900369003690039"/>
    <n v="0.27100000000000002"/>
    <s v="theater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67.79661016949153"/>
    <n v="5.8999999999999997E-2"/>
    <s v="theater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5.9429477020602217"/>
    <n v="0.3155"/>
    <s v="theater"/>
    <x v="6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.0769230769230771"/>
    <n v="1.7333333333333333E-2"/>
    <s v="theater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s v="0"/>
    <n v="500"/>
    <s v="theater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4.6403712296983759"/>
    <n v="10.775"/>
    <s v="theater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28.846153846153847"/>
    <n v="1.04E-2"/>
    <s v="theater"/>
    <x v="6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20"/>
    <n v="3.3333333333333335E-3"/>
    <s v="theater"/>
    <x v="6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9.4117647058823533"/>
    <n v="0.17"/>
    <s v="theater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5.6818181818181817"/>
    <n v="0.27500000000000002"/>
    <s v="theater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.0712530712530715"/>
    <n v="0.3256"/>
    <s v="theater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80"/>
    <n v="0.05"/>
    <s v="theater"/>
    <x v="6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18.518518518518519"/>
    <n v="1.35E-2"/>
    <s v="theater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20"/>
    <n v="0.01"/>
    <s v="theater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2.0477815699658701"/>
    <n v="0.48833333333333334"/>
    <s v="theater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s v="0"/>
    <n v="750"/>
    <s v="theater"/>
    <x v="6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3333.3333333333335"/>
    <n v="2E-3"/>
    <s v="theater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8.6705202312138727"/>
    <n v="1.7299999999999999E-2"/>
    <s v="theater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1.4851485148514851"/>
    <n v="0.67333333333333334"/>
    <s v="theater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6.5359477124183005"/>
    <n v="0.10199999999999999"/>
    <s v="theater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11.538461538461538"/>
    <n v="6.5000000000000002E-2"/>
    <s v="theater"/>
    <x v="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444.44444444444446"/>
    <n v="0.18"/>
    <s v="theater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2.432432432432435"/>
    <n v="3.0833333333333333E-3"/>
    <s v="theater"/>
    <x v="6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2.6729034413631809"/>
    <n v="0.49883333333333335"/>
    <s v="theater"/>
    <x v="6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15000"/>
    <n v="7500.5"/>
    <s v="theater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6.6666666666666666E-2"/>
    <s v="theater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2.7502750275027501"/>
    <n v="9.0899999999999995E-2"/>
    <s v="theater"/>
    <x v="6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00"/>
    <n v="2E-3"/>
    <s v="theater"/>
    <x v="6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s v="0"/>
    <n v="1000"/>
    <s v="theater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350"/>
    <n v="5.0000000000000001E-3"/>
    <s v="theater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500"/>
    <n v="3.4285714285714287E-2"/>
    <s v="theater"/>
    <x v="6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55.555555555555557"/>
    <n v="1.5E-3"/>
    <s v="theater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18.518518518518519"/>
    <n v="2.7E-2"/>
    <s v="theater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s v="0"/>
    <n v="1500"/>
    <s v="theater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12.295081967213115"/>
    <n v="2.0333333333333332E-2"/>
    <s v="theater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8.3092485549132942"/>
    <n v="1.8453333333333333"/>
    <s v="theater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6.5502183406113534"/>
    <n v="0.1991304347826087"/>
    <s v="theater"/>
    <x v="6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1E-3"/>
    <s v="theater"/>
    <x v="6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33.33333333333331"/>
    <n v="0.1"/>
    <s v="theater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00"/>
    <n v="5.0000000000000001E-3"/>
    <s v="theater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7.6804915514592933"/>
    <n v="0.26040000000000002"/>
    <s v="theater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44.150110375275936"/>
    <n v="9.06E-2"/>
    <s v="theater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s v="0"/>
    <n v="5000"/>
    <s v="theater"/>
    <x v="6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s v="0"/>
    <n v="4000"/>
    <s v="theater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12000"/>
    <n v="1.25E-4"/>
    <s v="theater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6.3520871143375679"/>
    <n v="9.1833333333333336E-2"/>
    <s v="theater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9.0909090909090917"/>
    <n v="7.857142857142857E-2"/>
    <s v="theater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2.2813688212927756"/>
    <n v="0.26300000000000001"/>
    <s v="theater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s v="0"/>
    <n v="10000"/>
    <s v="theater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1.1609657947686116"/>
    <n v="0.12425"/>
    <s v="theater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8.1989924433249364"/>
    <n v="0.13760831889081457"/>
    <s v="theater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000"/>
    <n v="1.5360983102918587E-3"/>
    <s v="theater"/>
    <x v="6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454.54545454545456"/>
    <n v="2.2000000000000001E-3"/>
    <s v="theater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10"/>
    <n v="0.01"/>
    <s v="theater"/>
    <x v="6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s v="0"/>
    <n v="600"/>
    <s v="theater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2.8058361391694726"/>
    <n v="1.4850000000000001"/>
    <s v="theater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s v="0"/>
    <n v="2500"/>
    <s v="theater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400"/>
    <n v="1E-3"/>
    <s v="theater"/>
    <x v="6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0.76923076923077"/>
    <n v="9.7500000000000003E-2"/>
    <s v="theater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29.702970297029704"/>
    <n v="1.6833333333333332E-2"/>
    <s v="theater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s v="0"/>
    <n v="15000"/>
    <s v="theater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6.3411540900443883"/>
    <n v="5.2566666666666664E-2"/>
    <s v="theater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60"/>
    <n v="2.5000000000000001E-3"/>
    <s v="theater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200000"/>
    <n v="100000.5"/>
    <s v="theater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1040"/>
    <n v="1.25E-4"/>
    <s v="theater"/>
    <x v="6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s v="0"/>
    <n v="8800"/>
    <s v="theater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s v="0"/>
    <n v="12500"/>
    <s v="theater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4.117647058823529"/>
    <n v="1.7000000000000001E-2"/>
    <s v="theater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s v="0"/>
    <n v="2750"/>
    <s v="theater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4000"/>
    <n v="1.2727272727272728E-3"/>
    <s v="theater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.1201248049921997"/>
    <n v="2.2892857142857142E-2"/>
    <s v="theater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4.1095890410958908"/>
    <n v="0.14599999999999999"/>
    <s v="theater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66.666666666666671"/>
    <n v="3.7499999999999999E-2"/>
    <s v="theater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238.0952380952381"/>
    <n v="7.0000000000000001E-3"/>
    <s v="theater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1.111111111111111"/>
    <n v="8.9999999999999993E-3"/>
    <s v="theater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s v="0"/>
    <n v="5000"/>
    <s v="theater"/>
    <x v="6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15.873015873015873"/>
    <n v="1.26E-2"/>
    <s v="theater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7.0175438596491224"/>
    <n v="0.14249999999999999"/>
    <s v="theater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66.66666666666666"/>
    <n v="2.2499999999999999E-2"/>
    <s v="theater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4.1463414634146343"/>
    <n v="5.4666666666666669E-2"/>
    <s v="theater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9.4876660341555983"/>
    <n v="0.31"/>
    <s v="theater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13.388625592417062"/>
    <n v="4.2200000000000001E-2"/>
    <s v="theater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1363.6363636363637"/>
    <n v="3.8938053097345134E-3"/>
    <s v="theater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02.94117647058823"/>
    <n v="9.0666666666666673E-3"/>
    <s v="theater"/>
    <x v="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4.7393364928909953"/>
    <n v="1.5071428571428571E-2"/>
    <s v="theater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1.2804097311139564"/>
    <n v="3.9049999999999998"/>
    <s v="theater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.125"/>
    <n v="6.4000000000000001E-2"/>
    <s v="theater"/>
    <x v="6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s v="0"/>
    <n v="339"/>
    <s v="theater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2.096774193548387"/>
    <n v="0.91445427728613571"/>
    <s v="theater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68.965517241379317"/>
    <n v="1.0038461538461538"/>
    <s v="theater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9.3457943925233646"/>
    <n v="2.3777777777777777E-3"/>
    <s v="theater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54.545454545454547"/>
    <n v="5.5E-2"/>
    <s v="theater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5.5555555555555554"/>
    <n v="7.4999999999999997E-2"/>
    <s v="theater"/>
    <x v="6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24.489795918367346"/>
    <n v="0.49"/>
    <s v="theater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5"/>
    <n v="5.6666666666666671E-3"/>
    <s v="theater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2.8733556873871549"/>
    <n v="4.5611764705882356"/>
    <s v="theater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15.789473684210526"/>
    <n v="8.527827648114902E-3"/>
    <s v="theater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.1201248049921997"/>
    <n v="0.42733333333333334"/>
    <s v="theater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.245901639344263"/>
    <n v="0.24399999999999999"/>
    <s v="theater"/>
    <x v="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2.6490066225165565"/>
    <n v="3.0200000000000001E-2"/>
    <s v="theater"/>
    <x v="6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46.875"/>
    <n v="0.08"/>
    <s v="theater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s v="0"/>
    <n v="1500"/>
    <s v="theater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23.913043478260871"/>
    <n v="2.3E-2"/>
    <s v="theater"/>
    <x v="6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5"/>
    <n v="6.0606060606060608E-2"/>
    <s v="theater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18.484288354898336"/>
    <n v="1.0820000000000001"/>
    <s v="theater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16666.666666666668"/>
    <n v="25001.5"/>
    <s v="theater"/>
    <x v="6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400"/>
    <n v="1E-4"/>
    <s v="theater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2.8571428571428572"/>
    <n v="3.5000000000000003E-2"/>
    <s v="theater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6.0362173038229372"/>
    <n v="2.4849999999999999"/>
    <s v="theater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s v="0"/>
    <n v="1500"/>
    <s v="theater"/>
    <x v="6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1.7482517482517483"/>
    <n v="0.23833333333333334"/>
    <s v="theater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6.0553633217993079"/>
    <n v="0.92479999999999996"/>
    <s v="theater"/>
    <x v="6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800"/>
    <n v="1.4285714285714286E-3"/>
    <s v="theater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2.6490066225165565"/>
    <n v="5.6625000000000002E-2"/>
    <s v="theater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54.347826086956523"/>
    <n v="1.9166666666666665E-2"/>
    <s v="theater"/>
    <x v="6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9.9502487562189046"/>
    <n v="0.1608"/>
    <s v="theater"/>
    <x v="6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500"/>
    <n v="5.0000000000000001E-4"/>
    <s v="theater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75"/>
    <n v="0.08"/>
    <s v="theater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15000"/>
    <n v="15001"/>
    <s v="theater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400"/>
    <n v="1.6666666666666666E-4"/>
    <s v="theater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16.666666666666668"/>
    <n v="0.03"/>
    <s v="theater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25.733333333333334"/>
    <n v="7.4999999999999997E-2"/>
    <s v="theater"/>
    <x v="6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4.1331802525832373"/>
    <n v="0.90259067357512957"/>
    <s v="theater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13.157894736842104"/>
    <n v="2.638888888888889E-3"/>
    <s v="theater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s v="0"/>
    <n v="287.5"/>
    <s v="theater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76.92307692307692"/>
    <n v="4.5217391304347827E-2"/>
    <s v="theater"/>
    <x v="6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s v="0"/>
    <n v="4500"/>
    <s v="theater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7000"/>
    <n v="1.1111111111111112E-4"/>
    <s v="theater"/>
    <x v="6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7.1428571428571432"/>
    <n v="0.01"/>
    <s v="theater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95.238095238095241"/>
    <n v="0.21"/>
    <s v="theater"/>
    <x v="6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11.538461538461538"/>
    <n v="1.2999999999999999E-2"/>
    <s v="theater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20.68965517241379"/>
    <n v="1.9333333333333334E-2"/>
    <s v="theater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6"/>
    <n v="2.8571428571428571E-2"/>
    <s v="theater"/>
    <x v="6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20"/>
    <n v="0.20833333333333334"/>
    <s v="theater"/>
    <x v="6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1.4375848574395016"/>
    <n v="0.83473333333333333"/>
    <s v="theater"/>
    <x v="6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s v="0"/>
    <n v="3500"/>
    <s v="theater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80"/>
    <n v="1.4285714285714286E-3"/>
    <s v="theater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20"/>
    <n v="0.3125"/>
    <s v="theater"/>
    <x v="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s v="0"/>
    <n v="2000"/>
    <s v="theater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13.953488372093023"/>
    <n v="5.3749999999999999E-2"/>
    <s v="theater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3.5650623885918002"/>
    <n v="0.187"/>
    <s v="theater"/>
    <x v="6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s v="0"/>
    <n v="10000"/>
    <s v="theater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6.25"/>
    <n v="0.02"/>
    <s v="theater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s v="0"/>
    <n v="2500"/>
    <s v="theater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14.64406779661017"/>
    <n v="8.2600000000000007E-2"/>
    <s v="theater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3.891246973700706"/>
    <n v="1.0155406746031745"/>
    <s v="theater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67.5"/>
    <n v="8.368200836820083E-3"/>
    <s v="theater"/>
    <x v="6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2.7137042062415198"/>
    <n v="0.27296296296296296"/>
    <s v="theater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2.1253985122210413"/>
    <n v="0.2823"/>
    <s v="theater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8.75"/>
    <n v="1.3333333333333334E-2"/>
    <s v="theater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8.3056478405315612"/>
    <n v="0.43"/>
    <s v="theater"/>
    <x v="6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1.6666666666666667"/>
    <n v="0.12"/>
    <s v="theater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.2"/>
    <n v="5"/>
    <s v="theater"/>
    <x v="6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238.0952380952381"/>
    <n v="2.6250000000000002E-3"/>
    <s v="theater"/>
    <x v="6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476.1904761904762"/>
    <n v="4.1999999999999997E-3"/>
    <s v="theater"/>
    <x v="6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s v="0"/>
    <n v="150"/>
    <s v="theater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2.6666666666666665"/>
    <n v="0.75"/>
    <s v="theater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5000"/>
    <n v="1.6666666666666668E-3"/>
    <s v="theater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12.173913043478262"/>
    <n v="9.1999999999999998E-2"/>
    <s v="theater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45.454545454545453"/>
    <n v="1.9642857142857142E-2"/>
    <s v="theater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5.6647784071976011"/>
    <n v="0.60019999999999996"/>
    <s v="theater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1250"/>
    <n v="9.4117647058823532E-4"/>
    <s v="theater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1500"/>
    <n v="5.0000000000000002E-5"/>
    <s v="theater"/>
    <x v="6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s v="0"/>
    <n v="250"/>
    <s v="theater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2.6642984014209592"/>
    <n v="2.2519999999999998"/>
    <s v="theater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4.5454545454545459"/>
    <n v="3.6666666666666667E-2"/>
    <s v="theater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s v="0"/>
    <n v="4440"/>
    <s v="theater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5.6753688989784337"/>
    <n v="9.9211711711711711E-2"/>
    <s v="theater"/>
    <x v="6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1.8867924528301887"/>
    <n v="0.159"/>
    <s v="theater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4.5161290322580649"/>
    <n v="0.51666666666666672"/>
    <s v="theater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9.473684210526315"/>
    <n v="2.7142857142857142E-2"/>
    <s v="theater"/>
    <x v="6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40"/>
    <n v="6.6666666666666666E-2"/>
    <s v="theater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5.087719298245617"/>
    <n v="2.8500000000000001E-2"/>
    <s v="theater"/>
    <x v="6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s v="0"/>
    <n v="262.5"/>
    <s v="theater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40.816326530612244"/>
    <n v="0.93333333333333335"/>
    <s v="theater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70.370370370370367"/>
    <n v="6.7499999999999999E-3"/>
    <s v="theater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5.1948051948051948"/>
    <n v="4.0526315789473681E-2"/>
    <s v="theater"/>
    <x v="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48.14814814814815"/>
    <n v="1.35E-2"/>
    <s v="theater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600"/>
    <n v="6.2500000000000003E-3"/>
    <s v="theater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1.6420361247947455"/>
    <n v="0.20300000000000001"/>
    <s v="theater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99.999999999999986"/>
    <n v="6.9900000000000006E-3"/>
    <s v="theater"/>
    <x v="6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2.9069767441860463"/>
    <n v="0.12303290414878398"/>
    <s v="theater"/>
    <x v="6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6.0606060606060606"/>
    <n v="0.13200000000000001"/>
    <s v="theater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s v="0"/>
    <n v="10000"/>
    <s v="theater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250"/>
    <n v="2.0000000000000001E-4"/>
    <s v="theater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94.594594594594597"/>
    <n v="3.6999999999999998E-2"/>
    <s v="theater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3.7414965986394559"/>
    <n v="0.21"/>
    <s v="theater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3.4722222222222223"/>
    <n v="0.20945454545454545"/>
    <s v="theater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s v="0"/>
    <n v="350"/>
    <s v="theater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11.235955056179776"/>
    <n v="1.9071428571428573"/>
    <s v="theater"/>
    <x v="6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s v="0"/>
    <n v="125"/>
    <s v="theater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600"/>
    <n v="0.02"/>
    <s v="theater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s v="0"/>
    <n v="1500"/>
    <s v="theater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6.3542857142857141"/>
    <n v="0.11666666666666667"/>
    <s v="theater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50"/>
    <n v="1.3489208633093526E-3"/>
    <s v="theater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4.6113306982872198"/>
    <n v="5.0599999999999996"/>
    <s v="theater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00"/>
    <n v="2.8571428571428571E-3"/>
    <s v="theater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350"/>
    <n v="3.3333333333333335E-3"/>
    <s v="theater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21.276595744680851"/>
    <n v="1.3428571428571429E-2"/>
    <s v="theater"/>
    <x v="6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s v="0"/>
    <n v="4800"/>
    <s v="theater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9.2592592592592595"/>
    <n v="2.2499999999999999E-2"/>
    <s v="theater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20.833333333333332"/>
    <n v="0.12"/>
    <s v="theater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1.25"/>
    <n v="6.4000000000000003E-3"/>
    <s v="theater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7.8431372549019605"/>
    <n v="0.20399999999999999"/>
    <s v="theater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5500"/>
    <n v="1.2500000000000001E-2"/>
    <s v="theater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41.666666666666664"/>
    <n v="5.4545454545454548E-4"/>
    <s v="theater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2.7397260273972601"/>
    <n v="0.29199999999999998"/>
    <s v="theater"/>
    <x v="6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7.5"/>
    <n v="0.4"/>
    <s v="theater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8.75"/>
    <n v="1.3333333333333334E-2"/>
    <s v="theater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s v="0"/>
    <n v="5000"/>
    <s v="theater"/>
    <x v="6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s v="0"/>
    <n v="37500"/>
    <s v="theater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90"/>
    <n v="6.6666666666666664E-4"/>
    <s v="theater"/>
    <x v="6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s v="0"/>
    <n v="135"/>
    <s v="theater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s v="0"/>
    <n v="300"/>
    <s v="theater"/>
    <x v="6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3.6496350364963503"/>
    <n v="0.22833333333333333"/>
    <s v="theater"/>
    <x v="6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0.2"/>
    <s v="theater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4.6801872074882995"/>
    <n v="0.64100000000000001"/>
    <s v="theater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14.347826086956522"/>
    <n v="0.76666666666666672"/>
    <s v="theater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1.4164305949008498"/>
    <n v="0.10696969696969696"/>
    <s v="theater"/>
    <x v="6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48.780487804878049"/>
    <n v="8.2000000000000007E-3"/>
    <s v="theater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50.847457627118644"/>
    <n v="2.9499999999999998E-2"/>
    <s v="theater"/>
    <x v="6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s v="0"/>
    <n v="250"/>
    <s v="theater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3.4883720930232558"/>
    <n v="0.17199999999999999"/>
    <s v="theater"/>
    <x v="6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1.914893617021278"/>
    <n v="0.31333333333333335"/>
    <s v="theater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2500"/>
    <n v="3.3333333333333332E-4"/>
    <s v="theater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500"/>
    <n v="1.1999999999999999E-3"/>
    <s v="theater"/>
    <x v="6"/>
  </r>
  <r>
    <m/>
    <m/>
    <m/>
    <m/>
    <m/>
    <x v="4"/>
    <m/>
    <m/>
    <m/>
    <m/>
    <m/>
    <m/>
    <m/>
    <m/>
    <m/>
    <m/>
    <m/>
    <x v="4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x v="0"/>
    <x v="0"/>
    <n v="10066.5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x v="0"/>
    <x v="1"/>
    <n v="1.7238823529411764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x v="0"/>
    <x v="2"/>
    <n v="5.1094890510948905E-2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x v="0"/>
    <x v="3"/>
    <n v="20.78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x v="0"/>
    <x v="4"/>
    <n v="5.4116280000000003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x v="0"/>
    <x v="5"/>
    <n v="9.9772727272727277E-2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x v="0"/>
    <x v="6"/>
    <n v="2.1302825706426605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x v="0"/>
    <x v="7"/>
    <n v="1.1387499999999999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x v="0"/>
    <x v="8"/>
    <n v="0.38905777777777778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x v="0"/>
    <x v="9"/>
    <n v="0.17999714285714286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x v="0"/>
    <x v="10"/>
    <n v="6.03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x v="0"/>
    <x v="11"/>
    <n v="2.00833333333333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x v="0"/>
    <x v="12"/>
    <n v="9.9176000000000002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x v="0"/>
    <x v="13"/>
    <n v="0.18663333333333335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x v="0"/>
    <x v="14"/>
    <n v="1.7302857142857142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x v="0"/>
    <x v="15"/>
    <n v="0.35533333333333333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x v="0"/>
    <x v="16"/>
    <n v="6.0145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x v="0"/>
    <x v="17"/>
    <n v="0.12583333333333332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x v="0"/>
    <x v="18"/>
    <n v="21.264220000000002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x v="0"/>
    <x v="19"/>
    <n v="4.1166666666666664E-2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x v="0"/>
    <x v="20"/>
    <n v="2.3576470588235292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x v="0"/>
    <x v="21"/>
    <n v="10.095000000000001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x v="0"/>
    <x v="22"/>
    <n v="2.2162162162162161E-2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x v="0"/>
    <x v="23"/>
    <n v="6.771428571428571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x v="0"/>
    <x v="24"/>
    <n v="19.041345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x v="0"/>
    <x v="25"/>
    <n v="2.2857142857142857E-2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x v="0"/>
    <x v="26"/>
    <n v="3.233333333333333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x v="0"/>
    <x v="27"/>
    <n v="17.876000000000001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x v="0"/>
    <x v="28"/>
    <n v="0.60209999999999997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x v="0"/>
    <x v="29"/>
    <n v="0.3083333333333333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x v="0"/>
    <x v="30"/>
    <n v="1.3506633333333333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x v="0"/>
    <x v="31"/>
    <n v="3.2499999999999999E-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x v="0"/>
    <x v="32"/>
    <n v="2193.8461538461538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x v="0"/>
    <x v="33"/>
    <n v="0.1884007029876977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x v="0"/>
    <x v="34"/>
    <n v="0.64609523809523806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x v="0"/>
    <x v="35"/>
    <n v="0.64038461538461533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x v="0"/>
    <x v="36"/>
    <n v="8.528999999999999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x v="0"/>
    <x v="37"/>
    <n v="6.7261666666666668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x v="0"/>
    <x v="38"/>
    <n v="0.12504545454545454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x v="0"/>
    <x v="39"/>
    <n v="13.098000000000001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x v="0"/>
    <x v="40"/>
    <n v="8.1079999999999999E-2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x v="0"/>
    <x v="31"/>
    <n v="1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x v="0"/>
    <x v="41"/>
    <n v="9.93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x v="0"/>
    <x v="42"/>
    <n v="2.204714285714285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x v="0"/>
    <x v="31"/>
    <n v="0.2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x v="0"/>
    <x v="43"/>
    <n v="3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x v="0"/>
    <x v="44"/>
    <n v="1.75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x v="0"/>
    <x v="45"/>
    <n v="0.64054166666666668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x v="0"/>
    <x v="46"/>
    <n v="0.4318000000000000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x v="0"/>
    <x v="31"/>
    <n v="6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x v="0"/>
    <x v="31"/>
    <n v="0.05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x v="0"/>
    <x v="47"/>
    <n v="23.47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x v="0"/>
    <x v="48"/>
    <n v="1.0564545454545455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x v="0"/>
    <x v="49"/>
    <n v="0.32890000000000003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x v="0"/>
    <x v="50"/>
    <n v="3.3666666666666667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x v="0"/>
    <x v="51"/>
    <n v="1.10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x v="0"/>
    <x v="52"/>
    <n v="0.99779069767441864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x v="0"/>
    <x v="53"/>
    <n v="1.910625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x v="0"/>
    <x v="54"/>
    <n v="0.6860666666666667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x v="0"/>
    <x v="55"/>
    <n v="2.0025140000000001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x v="1"/>
    <x v="56"/>
    <n v="0.2324165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x v="1"/>
    <x v="57"/>
    <n v="1.6477777777777778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x v="1"/>
    <x v="58"/>
    <n v="0.9284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x v="1"/>
    <x v="59"/>
    <n v="0.75678999999999996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x v="1"/>
    <x v="60"/>
    <n v="1.04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x v="1"/>
    <x v="61"/>
    <n v="6.2725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x v="1"/>
    <x v="62"/>
    <n v="0.3388571428571428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x v="1"/>
    <x v="63"/>
    <n v="1.1625000000000001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x v="1"/>
    <x v="64"/>
    <n v="0.38150000000000001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x v="1"/>
    <x v="65"/>
    <n v="18.490383333333334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x v="1"/>
    <x v="66"/>
    <n v="6.3600000000000004E-2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x v="1"/>
    <x v="67"/>
    <n v="4.4619999999999997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x v="1"/>
    <x v="68"/>
    <n v="1.325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x v="1"/>
    <x v="31"/>
    <n v="0.40909090909090912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x v="1"/>
    <x v="69"/>
    <n v="0.62739999999999996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x v="1"/>
    <x v="70"/>
    <n v="8.08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x v="1"/>
    <x v="71"/>
    <n v="0.13142857142857142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x v="1"/>
    <x v="72"/>
    <n v="5.2333333333333334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x v="1"/>
    <x v="73"/>
    <n v="3.3774999999999999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x v="1"/>
    <x v="74"/>
    <n v="33.02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x v="1"/>
    <x v="75"/>
    <n v="9.9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x v="1"/>
    <x v="76"/>
    <n v="0.1237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x v="1"/>
    <x v="77"/>
    <n v="5.3339999999999996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x v="1"/>
    <x v="78"/>
    <n v="5.1249999999999997E-2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x v="1"/>
    <x v="31"/>
    <n v="2.5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x v="1"/>
    <x v="79"/>
    <n v="3.012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x v="1"/>
    <x v="80"/>
    <n v="5.323333333333333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x v="1"/>
    <x v="81"/>
    <n v="0.43583333333333335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x v="1"/>
    <x v="82"/>
    <n v="1.44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x v="1"/>
    <x v="83"/>
    <n v="1.9725714285714286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x v="1"/>
    <x v="84"/>
    <n v="8.3666666666666667E-2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x v="1"/>
    <x v="43"/>
    <n v="7.2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x v="1"/>
    <x v="85"/>
    <n v="1.7533333333333334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x v="1"/>
    <x v="86"/>
    <n v="0.22120000000000001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x v="1"/>
    <x v="87"/>
    <n v="0.26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x v="1"/>
    <x v="88"/>
    <n v="1.84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x v="1"/>
    <x v="89"/>
    <n v="4.9142857142857146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x v="1"/>
    <x v="90"/>
    <n v="0.2833333333333333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x v="1"/>
    <x v="90"/>
    <n v="8.5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x v="1"/>
    <x v="91"/>
    <n v="0.49696562499999997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x v="1"/>
    <x v="31"/>
    <n v="3.3333333333333335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x v="1"/>
    <x v="31"/>
    <n v="0.7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x v="1"/>
    <x v="92"/>
    <n v="2.19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x v="1"/>
    <x v="93"/>
    <n v="0.22783333333333333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x v="1"/>
    <x v="43"/>
    <n v="0.46153846153846156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x v="1"/>
    <x v="94"/>
    <n v="4.726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x v="1"/>
    <x v="10"/>
    <n v="2.2840909090909092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x v="1"/>
    <x v="95"/>
    <n v="1.5369999999999999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x v="1"/>
    <x v="96"/>
    <n v="0.49333333333333335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x v="1"/>
    <x v="97"/>
    <n v="1.4633333333333334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x v="1"/>
    <x v="98"/>
    <n v="1.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x v="1"/>
    <x v="99"/>
    <n v="4.1615384615384619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x v="1"/>
    <x v="87"/>
    <n v="1.4857142857142858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x v="1"/>
    <x v="100"/>
    <n v="1.41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x v="1"/>
    <x v="101"/>
    <n v="0.62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x v="1"/>
    <x v="102"/>
    <n v="0.2106666666666666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x v="1"/>
    <x v="103"/>
    <n v="8.84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x v="1"/>
    <x v="104"/>
    <n v="1.2920628571428572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x v="1"/>
    <x v="105"/>
    <n v="1.2559066666666667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x v="1"/>
    <x v="106"/>
    <n v="0.67962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x v="2"/>
    <x v="107"/>
    <n v="3.0769230769230769E-3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x v="2"/>
    <x v="108"/>
    <n v="1.4285714285714285E-5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x v="2"/>
    <x v="109"/>
    <n v="5000000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x v="2"/>
    <x v="110"/>
    <n v="1.5099999999999999E-6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x v="2"/>
    <x v="109"/>
    <n v="200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x v="2"/>
    <x v="111"/>
    <n v="1.7500000000000002E-2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x v="2"/>
    <x v="112"/>
    <n v="2.774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x v="2"/>
    <x v="113"/>
    <n v="7.6E-3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x v="2"/>
    <x v="114"/>
    <n v="0.233375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x v="2"/>
    <x v="109"/>
    <n v="1000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x v="2"/>
    <x v="109"/>
    <n v="30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x v="2"/>
    <x v="109"/>
    <n v="60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x v="2"/>
    <x v="115"/>
    <n v="6.3791666666666664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x v="2"/>
    <x v="109"/>
    <n v="35882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x v="2"/>
    <x v="109"/>
    <n v="250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x v="2"/>
    <x v="116"/>
    <n v="8.0600000000000005E-2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x v="2"/>
    <x v="109"/>
    <n v="150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x v="2"/>
    <x v="109"/>
    <n v="2750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x v="2"/>
    <x v="117"/>
    <n v="8.5672727272727275E-2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x v="2"/>
    <x v="31"/>
    <n v="3.3333333333333335E-3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x v="2"/>
    <x v="109"/>
    <n v="10000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x v="2"/>
    <x v="118"/>
    <n v="6.4650000000000003E-3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x v="2"/>
    <x v="119"/>
    <n v="8.3333333333333339E-4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x v="2"/>
    <x v="109"/>
    <n v="275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x v="2"/>
    <x v="120"/>
    <n v="0.3763636363636363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x v="2"/>
    <x v="121"/>
    <n v="4.5066666666666665E-2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x v="2"/>
    <x v="122"/>
    <n v="2.5555555555555557E-2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x v="2"/>
    <x v="109"/>
    <n v="350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x v="2"/>
    <x v="123"/>
    <n v="5.7142857142857143E-3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x v="2"/>
    <x v="124"/>
    <n v="1.8400000000000001E-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x v="2"/>
    <x v="125"/>
    <n v="3.0112000000000001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x v="2"/>
    <x v="126"/>
    <n v="1.0769230769230769E-3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x v="2"/>
    <x v="127"/>
    <n v="1.2E-4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x v="2"/>
    <x v="128"/>
    <n v="9.4473684210526318E-4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x v="2"/>
    <x v="129"/>
    <n v="8.0000000000000004E-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x v="2"/>
    <x v="130"/>
    <n v="675040.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x v="2"/>
    <x v="131"/>
    <n v="1.3222222222222222E-3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x v="2"/>
    <x v="132"/>
    <n v="2.2857142857142857E-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x v="2"/>
    <x v="109"/>
    <n v="250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x v="2"/>
    <x v="133"/>
    <n v="250005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x v="3"/>
    <x v="109"/>
    <n v="250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x v="3"/>
    <x v="134"/>
    <n v="1E-3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x v="3"/>
    <x v="135"/>
    <n v="8.6999999999999994E-3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x v="3"/>
    <x v="109"/>
    <n v="100000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x v="3"/>
    <x v="136"/>
    <n v="3.2000000000000003E-4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x v="3"/>
    <x v="109"/>
    <n v="850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x v="3"/>
    <x v="137"/>
    <n v="0.17647058823529413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x v="3"/>
    <x v="134"/>
    <n v="2.2000000000000001E-3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x v="3"/>
    <x v="138"/>
    <n v="2.9545454545454545E-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x v="3"/>
    <x v="139"/>
    <n v="7.0000000000000007E-2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x v="3"/>
    <x v="140"/>
    <n v="0.13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x v="3"/>
    <x v="133"/>
    <n v="25000.5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x v="3"/>
    <x v="109"/>
    <n v="4750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x v="3"/>
    <x v="109"/>
    <n v="555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x v="3"/>
    <x v="109"/>
    <n v="300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x v="3"/>
    <x v="141"/>
    <n v="0.2161666666666666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x v="3"/>
    <x v="109"/>
    <n v="75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x v="3"/>
    <x v="142"/>
    <n v="0.12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x v="3"/>
    <x v="109"/>
    <n v="25000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x v="3"/>
    <x v="143"/>
    <n v="4.0000000000000002E-4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x v="3"/>
    <x v="144"/>
    <n v="0.40100000000000002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x v="3"/>
    <x v="145"/>
    <n v="0.60166666666666668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x v="3"/>
    <x v="109"/>
    <n v="50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x v="3"/>
    <x v="146"/>
    <n v="4.4820000000000002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x v="3"/>
    <x v="147"/>
    <n v="4.0800000000000003E-3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x v="3"/>
    <x v="148"/>
    <n v="1.4666666666666666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x v="3"/>
    <x v="109"/>
    <n v="250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x v="3"/>
    <x v="149"/>
    <n v="0.16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x v="3"/>
    <x v="109"/>
    <n v="75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x v="3"/>
    <x v="150"/>
    <n v="0.23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x v="3"/>
    <x v="151"/>
    <n v="1E-4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x v="3"/>
    <x v="152"/>
    <n v="2.0833333333333332E-2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x v="3"/>
    <x v="153"/>
    <n v="500008.5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x v="3"/>
    <x v="109"/>
    <n v="50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x v="3"/>
    <x v="154"/>
    <n v="3.0000000000000001E-3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x v="3"/>
    <x v="109"/>
    <n v="100000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x v="3"/>
    <x v="155"/>
    <n v="7.3249999999999997E-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x v="3"/>
    <x v="156"/>
    <n v="7.4857142857142858E-2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x v="3"/>
    <x v="157"/>
    <n v="0.1116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x v="3"/>
    <x v="109"/>
    <n v="500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x v="3"/>
    <x v="158"/>
    <n v="0.15715499999999999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x v="3"/>
    <x v="159"/>
    <n v="6.3333333333333339E-2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x v="3"/>
    <x v="109"/>
    <n v="300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x v="3"/>
    <x v="160"/>
    <n v="0.12433333333333334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x v="3"/>
    <x v="161"/>
    <n v="60.86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x v="3"/>
    <x v="162"/>
    <n v="4.3333333333333331E-3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x v="3"/>
    <x v="109"/>
    <n v="635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x v="3"/>
    <x v="163"/>
    <n v="0.16771653543307086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x v="3"/>
    <x v="109"/>
    <n v="2500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x v="3"/>
    <x v="109"/>
    <n v="1250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x v="3"/>
    <x v="164"/>
    <n v="0.121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x v="3"/>
    <x v="165"/>
    <n v="0.18583333333333332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x v="3"/>
    <x v="166"/>
    <n v="2.0000000000000001E-4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x v="3"/>
    <x v="167"/>
    <n v="3.1746031746031746E-3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x v="3"/>
    <x v="168"/>
    <n v="2.0000000000000002E-5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x v="3"/>
    <x v="169"/>
    <n v="8.0000000000000004E-4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x v="3"/>
    <x v="170"/>
    <n v="6.329368181818182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x v="3"/>
    <x v="171"/>
    <n v="0.23885999999999999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x v="3"/>
    <x v="172"/>
    <n v="1E-3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x v="3"/>
    <x v="173"/>
    <n v="1.76299999999999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x v="3"/>
    <x v="174"/>
    <n v="7.1999999999999998E-3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x v="3"/>
    <x v="109"/>
    <n v="2500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x v="3"/>
    <x v="175"/>
    <n v="2.5999999999999999E-3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x v="3"/>
    <x v="109"/>
    <n v="75000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x v="3"/>
    <x v="109"/>
    <n v="300000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x v="3"/>
    <x v="109"/>
    <n v="10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x v="3"/>
    <x v="176"/>
    <n v="1.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x v="3"/>
    <x v="109"/>
    <n v="1400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x v="3"/>
    <x v="109"/>
    <n v="400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x v="3"/>
    <x v="109"/>
    <n v="150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x v="3"/>
    <x v="177"/>
    <n v="0.02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x v="3"/>
    <x v="109"/>
    <n v="75000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x v="3"/>
    <x v="178"/>
    <n v="7.3333333333333331E-5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x v="3"/>
    <x v="109"/>
    <n v="17500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x v="3"/>
    <x v="179"/>
    <n v="1.1457142857142857E-3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x v="3"/>
    <x v="109"/>
    <n v="500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x v="3"/>
    <x v="109"/>
    <n v="7500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x v="3"/>
    <x v="119"/>
    <n v="3.3333333333333332E-4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x v="3"/>
    <x v="109"/>
    <n v="1300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x v="3"/>
    <x v="180"/>
    <n v="9.6153846153846159E-3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x v="4"/>
    <x v="181"/>
    <n v="16.145120000000002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x v="4"/>
    <x v="182"/>
    <n v="2.733333333333333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x v="4"/>
    <x v="183"/>
    <n v="0.4052197802197802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x v="4"/>
    <x v="184"/>
    <n v="1.972923076923077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x v="4"/>
    <x v="185"/>
    <n v="0.15926000000000001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x v="4"/>
    <x v="186"/>
    <n v="1.4817142857142858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x v="4"/>
    <x v="187"/>
    <n v="3.0546000000000002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x v="4"/>
    <x v="188"/>
    <n v="1.341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x v="4"/>
    <x v="189"/>
    <n v="17.226600000000001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x v="4"/>
    <x v="190"/>
    <n v="0.1328470588235294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x v="4"/>
    <x v="191"/>
    <n v="3.1675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x v="4"/>
    <x v="192"/>
    <n v="0.14649999999999999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x v="4"/>
    <x v="193"/>
    <n v="2.6365714285714286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x v="4"/>
    <x v="194"/>
    <n v="0.30220000000000002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x v="4"/>
    <x v="195"/>
    <n v="18.71155999999999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x v="4"/>
    <x v="196"/>
    <n v="0.35577749999999997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x v="4"/>
    <x v="197"/>
    <n v="2.2603749999999998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x v="4"/>
    <x v="198"/>
    <n v="2.8734053846153844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x v="4"/>
    <x v="199"/>
    <n v="1.6383428571428571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x v="4"/>
    <x v="200"/>
    <n v="3.2984473333333333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x v="4"/>
    <x v="201"/>
    <n v="0.14186666666666667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x v="4"/>
    <x v="202"/>
    <n v="2.1480000000000001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x v="4"/>
    <x v="203"/>
    <n v="0.3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x v="4"/>
    <x v="204"/>
    <n v="11.808108000000001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x v="4"/>
    <x v="205"/>
    <n v="0.2364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x v="4"/>
    <x v="206"/>
    <n v="1.111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x v="4"/>
    <x v="207"/>
    <n v="0.29099999999999998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x v="4"/>
    <x v="208"/>
    <n v="12.965440000000001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x v="4"/>
    <x v="209"/>
    <n v="0.56548223350253812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x v="4"/>
    <x v="210"/>
    <n v="29.446753999999999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x v="4"/>
    <x v="211"/>
    <n v="3.5099999999999999E-2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x v="4"/>
    <x v="212"/>
    <n v="13.65391304347826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x v="4"/>
    <x v="213"/>
    <n v="0.17743366666666668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x v="4"/>
    <x v="214"/>
    <n v="1.7962633333333333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x v="4"/>
    <x v="215"/>
    <n v="1.24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x v="4"/>
    <x v="216"/>
    <n v="5.4197499999999996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x v="4"/>
    <x v="217"/>
    <n v="0.29520000000000002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x v="4"/>
    <x v="218"/>
    <n v="17.93700000000000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x v="4"/>
    <x v="219"/>
    <n v="0.62452307692307696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x v="4"/>
    <x v="220"/>
    <n v="0.99052259259259257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x v="4"/>
    <x v="221"/>
    <n v="6.888705882352940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x v="4"/>
    <x v="222"/>
    <n v="8.8430933333333336E-2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x v="4"/>
    <x v="223"/>
    <n v="8.2790909090909093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x v="4"/>
    <x v="224"/>
    <n v="0.45709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x v="4"/>
    <x v="225"/>
    <n v="2.3250255555555555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x v="4"/>
    <x v="226"/>
    <n v="0.80088775000000001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x v="4"/>
    <x v="227"/>
    <n v="1.1695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x v="4"/>
    <x v="228"/>
    <n v="1.762999999999999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x v="4"/>
    <x v="229"/>
    <n v="3.4403539999999997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x v="4"/>
    <x v="230"/>
    <n v="0.31446000000000002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x v="4"/>
    <x v="231"/>
    <n v="0.3200533333333333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x v="4"/>
    <x v="232"/>
    <n v="1.3335555555555556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x v="4"/>
    <x v="233"/>
    <n v="15.22603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x v="4"/>
    <x v="234"/>
    <n v="0.35146666666666665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x v="4"/>
    <x v="31"/>
    <n v="0.19230769230769232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x v="4"/>
    <x v="235"/>
    <n v="13.310912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x v="4"/>
    <x v="236"/>
    <n v="0.5936310000000000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x v="4"/>
    <x v="237"/>
    <n v="0.8051199999999999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x v="4"/>
    <x v="238"/>
    <n v="6.8627419999999999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x v="4"/>
    <x v="239"/>
    <n v="0.14202579365079365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x v="4"/>
    <x v="240"/>
    <n v="2.543066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x v="4"/>
    <x v="241"/>
    <n v="0.61742200000000003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x v="4"/>
    <x v="242"/>
    <n v="0.77276923076923076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x v="4"/>
    <x v="243"/>
    <n v="0.4123999999999999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x v="4"/>
    <x v="244"/>
    <n v="2.625333333333333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x v="4"/>
    <x v="245"/>
    <n v="2.875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x v="4"/>
    <x v="246"/>
    <n v="0.39053333333333334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x v="4"/>
    <x v="247"/>
    <n v="24.49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x v="4"/>
    <x v="248"/>
    <n v="0.57581818181818178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x v="4"/>
    <x v="249"/>
    <n v="1.7841666666666667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x v="4"/>
    <x v="250"/>
    <n v="5.7849444444444439E-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x v="4"/>
    <x v="251"/>
    <n v="20.82033000000000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x v="4"/>
    <x v="252"/>
    <n v="0.44750000000000001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x v="4"/>
    <x v="253"/>
    <n v="2.225625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x v="4"/>
    <x v="254"/>
    <n v="0.22655882352941176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x v="4"/>
    <x v="255"/>
    <n v="25.312000000000001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x v="4"/>
    <x v="256"/>
    <n v="0.68264000000000002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x v="4"/>
    <x v="257"/>
    <n v="2.016066666666666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x v="4"/>
    <x v="258"/>
    <n v="0.47220000000000001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x v="4"/>
    <x v="259"/>
    <n v="1.1268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x v="4"/>
    <x v="260"/>
    <n v="4.2632000000000003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x v="4"/>
    <x v="261"/>
    <n v="1.7966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x v="4"/>
    <x v="262"/>
    <n v="0.770800000000000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x v="4"/>
    <x v="263"/>
    <n v="0.26584000000000002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x v="4"/>
    <x v="264"/>
    <n v="1.599259259259259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x v="4"/>
    <x v="265"/>
    <n v="6.1409411764705881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x v="4"/>
    <x v="266"/>
    <n v="3.387891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x v="4"/>
    <x v="267"/>
    <n v="3.6373333333333334E-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x v="4"/>
    <x v="268"/>
    <n v="19.42770000000000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x v="4"/>
    <x v="269"/>
    <n v="0.14066666666666666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x v="4"/>
    <x v="270"/>
    <n v="3.564000000000000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x v="4"/>
    <x v="271"/>
    <n v="1.2183428571428572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x v="4"/>
    <x v="272"/>
    <n v="2.8253750000000002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x v="4"/>
    <x v="273"/>
    <n v="0.50090999999999997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x v="4"/>
    <x v="274"/>
    <n v="0.25297500000000001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x v="4"/>
    <x v="275"/>
    <n v="0.8735000000000000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x v="4"/>
    <x v="276"/>
    <n v="3.4364447058823528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x v="4"/>
    <x v="277"/>
    <n v="0.1214020000000000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x v="4"/>
    <x v="278"/>
    <n v="5.5066800000000002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x v="4"/>
    <x v="279"/>
    <n v="0.43233333333333335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x v="4"/>
    <x v="280"/>
    <n v="7.2930000000000001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x v="4"/>
    <x v="281"/>
    <n v="0.10671428571428572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x v="4"/>
    <x v="282"/>
    <n v="15.771862857142857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x v="4"/>
    <x v="283"/>
    <n v="0.55651981818181817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x v="4"/>
    <x v="284"/>
    <n v="1.1399333333333332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x v="4"/>
    <x v="285"/>
    <n v="0.53358208955223885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x v="4"/>
    <x v="286"/>
    <n v="1.1744055172413794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x v="4"/>
    <x v="287"/>
    <n v="4.463619999999999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x v="4"/>
    <x v="288"/>
    <n v="0.257500000000000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x v="4"/>
    <x v="289"/>
    <n v="1.200718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x v="4"/>
    <x v="290"/>
    <n v="2.547957371225577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x v="4"/>
    <x v="291"/>
    <n v="1.73184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x v="4"/>
    <x v="292"/>
    <n v="0.34282352941176469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x v="4"/>
    <x v="293"/>
    <n v="6.3460179999999999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x v="4"/>
    <x v="294"/>
    <n v="6.2267864783910998E-2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x v="4"/>
    <x v="295"/>
    <n v="11.625714285714286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x v="4"/>
    <x v="296"/>
    <n v="0.22005514285714287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x v="4"/>
    <x v="297"/>
    <n v="3.48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x v="4"/>
    <x v="298"/>
    <n v="3.4362666666666666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x v="4"/>
    <x v="299"/>
    <n v="0.50749999999999995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x v="4"/>
    <x v="300"/>
    <n v="0.50268595041322317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x v="4"/>
    <x v="301"/>
    <n v="3.2397458333333331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x v="4"/>
    <x v="302"/>
    <n v="0.34285714285714286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x v="4"/>
    <x v="303"/>
    <n v="0.93574754267977234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x v="4"/>
    <x v="304"/>
    <n v="0.86401120448179269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x v="4"/>
    <x v="305"/>
    <n v="2.228000000000000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x v="4"/>
    <x v="306"/>
    <n v="2.566666666666666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x v="4"/>
    <x v="307"/>
    <n v="0.27197394736842107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x v="4"/>
    <x v="308"/>
    <n v="1.301399999999999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x v="4"/>
    <x v="309"/>
    <n v="0.57280960000000003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x v="4"/>
    <x v="310"/>
    <n v="4.6930769230769229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x v="4"/>
    <x v="311"/>
    <n v="6.8501200000000004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x v="4"/>
    <x v="312"/>
    <n v="2.5066666666666666E-3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x v="4"/>
    <x v="313"/>
    <n v="26.666666666666668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x v="4"/>
    <x v="314"/>
    <n v="1.0451999999999999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x v="4"/>
    <x v="43"/>
    <n v="0.1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x v="4"/>
    <x v="315"/>
    <n v="5.1920000000000002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x v="4"/>
    <x v="316"/>
    <n v="5.6032653061224487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x v="4"/>
    <x v="317"/>
    <n v="0.27941666666666665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x v="4"/>
    <x v="318"/>
    <n v="5.8040000000000003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x v="4"/>
    <x v="319"/>
    <n v="0.3773333333333333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x v="4"/>
    <x v="320"/>
    <n v="6.5456250000000002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x v="4"/>
    <x v="321"/>
    <n v="6.1400000000000003E-2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x v="4"/>
    <x v="322"/>
    <n v="3.4416666666666669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x v="4"/>
    <x v="323"/>
    <n v="22.443443443443442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x v="4"/>
    <x v="324"/>
    <n v="1.324775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x v="4"/>
    <x v="325"/>
    <n v="2.4039999999999999E-2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x v="4"/>
    <x v="326"/>
    <n v="135.52666666666667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x v="4"/>
    <x v="327"/>
    <n v="0.16600000000000001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x v="4"/>
    <x v="328"/>
    <n v="24.688824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x v="4"/>
    <x v="31"/>
    <n v="1.4705882352941176E-2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x v="4"/>
    <x v="329"/>
    <n v="20.122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x v="4"/>
    <x v="330"/>
    <n v="0.93335000000000001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x v="4"/>
    <x v="331"/>
    <n v="2.9850270270270269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x v="4"/>
    <x v="332"/>
    <n v="0.105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x v="4"/>
    <x v="333"/>
    <n v="2.2988191489361705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x v="4"/>
    <x v="313"/>
    <n v="1.6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x v="4"/>
    <x v="334"/>
    <n v="0.8619566666666667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x v="4"/>
    <x v="335"/>
    <n v="0.75433944069431047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x v="4"/>
    <x v="336"/>
    <n v="2.8481333333333332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x v="4"/>
    <x v="337"/>
    <n v="0.56151249999999997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x v="4"/>
    <x v="338"/>
    <n v="5.1905999999999999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x v="4"/>
    <x v="339"/>
    <n v="5.6660000000000002E-2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x v="4"/>
    <x v="340"/>
    <n v="2.6315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x v="4"/>
    <x v="341"/>
    <n v="7.2164000000000001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x v="4"/>
    <x v="342"/>
    <n v="8.6742857142857149E-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x v="4"/>
    <x v="343"/>
    <n v="1.0694078014184398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x v="4"/>
    <x v="344"/>
    <n v="0.72535714285714281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x v="4"/>
    <x v="345"/>
    <n v="3.0431300000000001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x v="4"/>
    <x v="346"/>
    <n v="0.114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x v="4"/>
    <x v="347"/>
    <n v="2.565999999999999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x v="4"/>
    <x v="348"/>
    <n v="30.315000000000001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x v="4"/>
    <x v="349"/>
    <n v="0.1057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x v="4"/>
    <x v="350"/>
    <n v="5.3803999999999998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x v="4"/>
    <x v="351"/>
    <n v="1.4865625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x v="4"/>
    <x v="352"/>
    <n v="7.7300540540540544E-2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x v="4"/>
    <x v="353"/>
    <n v="0.85869285714285715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x v="4"/>
    <x v="354"/>
    <n v="10.526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x v="4"/>
    <x v="355"/>
    <n v="2.1468571428571428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x v="4"/>
    <x v="356"/>
    <n v="0.35870535714285712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x v="5"/>
    <x v="357"/>
    <n v="1.8125000000000001E-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x v="5"/>
    <x v="358"/>
    <n v="9.1212121212121217E-2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x v="5"/>
    <x v="359"/>
    <n v="2.8666666666666667E-2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x v="5"/>
    <x v="360"/>
    <n v="3.8249999999999998E-3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x v="5"/>
    <x v="361"/>
    <n v="1.0195000000000001E-2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x v="5"/>
    <x v="362"/>
    <n v="2E-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x v="5"/>
    <x v="363"/>
    <n v="2.66E-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x v="5"/>
    <x v="109"/>
    <n v="325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x v="5"/>
    <x v="364"/>
    <n v="0.104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x v="5"/>
    <x v="109"/>
    <n v="250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x v="5"/>
    <x v="365"/>
    <n v="4.7999999999999996E-3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x v="5"/>
    <x v="366"/>
    <n v="0.4149999999999999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x v="5"/>
    <x v="367"/>
    <n v="0.19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x v="5"/>
    <x v="109"/>
    <n v="150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x v="5"/>
    <x v="152"/>
    <n v="4.1666666666666664E-2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x v="5"/>
    <x v="368"/>
    <n v="55001.5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x v="5"/>
    <x v="109"/>
    <n v="50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x v="5"/>
    <x v="109"/>
    <n v="350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x v="5"/>
    <x v="369"/>
    <n v="0.26800000000000002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x v="5"/>
    <x v="109"/>
    <n v="225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x v="5"/>
    <x v="370"/>
    <n v="1.1111111111111112E-2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x v="5"/>
    <x v="109"/>
    <n v="20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x v="5"/>
    <x v="371"/>
    <n v="16.72749999999999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x v="5"/>
    <x v="370"/>
    <n v="5.8823529411764701E-4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x v="5"/>
    <x v="152"/>
    <n v="5.0000000000000001E-3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x v="5"/>
    <x v="372"/>
    <n v="3000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x v="5"/>
    <x v="373"/>
    <n v="1.2766666666666667E-2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x v="5"/>
    <x v="374"/>
    <n v="4.7619047619047619E-4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x v="5"/>
    <x v="375"/>
    <n v="2.7336666666666668E-3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x v="5"/>
    <x v="376"/>
    <n v="1.7999999999999999E-2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x v="5"/>
    <x v="377"/>
    <n v="0.19800000000000001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x v="5"/>
    <x v="109"/>
    <n v="1000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x v="5"/>
    <x v="378"/>
    <n v="2.4E-2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x v="5"/>
    <x v="379"/>
    <n v="3.4666666666666665E-2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x v="5"/>
    <x v="380"/>
    <n v="8.6429512516469041E-4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x v="5"/>
    <x v="381"/>
    <n v="4.4999999999999997E-3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x v="5"/>
    <x v="382"/>
    <n v="9.3846153846153851E-4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x v="5"/>
    <x v="109"/>
    <n v="1000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x v="5"/>
    <x v="383"/>
    <n v="4.1050000000000003E-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x v="5"/>
    <x v="384"/>
    <n v="2.5000000000000001E-3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x v="5"/>
    <x v="385"/>
    <n v="6.4102564102564103E-4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x v="5"/>
    <x v="109"/>
    <n v="275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x v="5"/>
    <x v="109"/>
    <n v="5000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x v="5"/>
    <x v="386"/>
    <n v="1.2500000000000001E-2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x v="5"/>
    <x v="387"/>
    <n v="1.8181818181818182E-5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x v="5"/>
    <x v="388"/>
    <n v="0.13663366336633664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x v="5"/>
    <x v="389"/>
    <n v="0.1484375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x v="5"/>
    <x v="390"/>
    <n v="0.43149999999999999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x v="5"/>
    <x v="109"/>
    <n v="375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x v="5"/>
    <x v="109"/>
    <n v="300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x v="5"/>
    <x v="391"/>
    <n v="8.5000000000000006E-3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x v="5"/>
    <x v="392"/>
    <n v="1.3082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x v="5"/>
    <x v="393"/>
    <n v="2.5636363636363634E-3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x v="5"/>
    <x v="394"/>
    <n v="1.0762499999999999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x v="5"/>
    <x v="395"/>
    <n v="3.3333333333333335E-5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x v="5"/>
    <x v="109"/>
    <n v="100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x v="5"/>
    <x v="396"/>
    <n v="2.4532950000000002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x v="5"/>
    <x v="109"/>
    <n v="75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x v="5"/>
    <x v="109"/>
    <n v="500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x v="5"/>
    <x v="397"/>
    <n v="0.4884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x v="5"/>
    <x v="398"/>
    <n v="0.51759999999999995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x v="5"/>
    <x v="399"/>
    <n v="4.5749999999999999E-2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x v="5"/>
    <x v="370"/>
    <n v="3.3333333333333332E-4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x v="5"/>
    <x v="400"/>
    <n v="0.753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x v="5"/>
    <x v="401"/>
    <n v="9.9333333333333339E-3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x v="5"/>
    <x v="402"/>
    <n v="0.10393762500000001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x v="5"/>
    <x v="403"/>
    <n v="1.3173147855411529E-3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x v="5"/>
    <x v="109"/>
    <n v="2500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x v="5"/>
    <x v="109"/>
    <n v="600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x v="5"/>
    <x v="404"/>
    <n v="1.7916666666666668E-2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x v="5"/>
    <x v="109"/>
    <n v="50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x v="5"/>
    <x v="109"/>
    <n v="500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x v="5"/>
    <x v="109"/>
    <n v="500000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x v="5"/>
    <x v="109"/>
    <n v="1500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x v="5"/>
    <x v="405"/>
    <n v="1.0333333333333334E-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x v="5"/>
    <x v="109"/>
    <n v="350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x v="5"/>
    <x v="406"/>
    <n v="30000.5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x v="5"/>
    <x v="407"/>
    <n v="5.0000000000000001E-4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x v="5"/>
    <x v="408"/>
    <n v="0.66830357142857144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x v="5"/>
    <x v="409"/>
    <n v="2.93358727038152E-2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x v="5"/>
    <x v="410"/>
    <n v="1.0749999999999999E-2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x v="5"/>
    <x v="109"/>
    <n v="500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x v="5"/>
    <x v="411"/>
    <n v="2.3E-2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x v="5"/>
    <x v="412"/>
    <n v="5.7000000000000002E-3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x v="5"/>
    <x v="413"/>
    <n v="5.153846153846154E-2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x v="5"/>
    <x v="414"/>
    <n v="2.1224489795918368E-3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x v="5"/>
    <x v="415"/>
    <n v="2.0833333333333332E-2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x v="5"/>
    <x v="416"/>
    <n v="3.2000000000000002E-3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x v="5"/>
    <x v="417"/>
    <n v="0.02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x v="5"/>
    <x v="418"/>
    <n v="2.0000000000000001E-4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x v="5"/>
    <x v="109"/>
    <n v="700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x v="5"/>
    <x v="419"/>
    <n v="1.0714285714285714E-2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x v="5"/>
    <x v="420"/>
    <n v="2.2000000000000001E-3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x v="5"/>
    <x v="421"/>
    <n v="0.87024999999999997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x v="5"/>
    <x v="422"/>
    <n v="1E-3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x v="5"/>
    <x v="423"/>
    <n v="16.434000000000001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x v="5"/>
    <x v="109"/>
    <n v="250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x v="5"/>
    <x v="424"/>
    <n v="4.1000000000000002E-2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x v="5"/>
    <x v="109"/>
    <n v="3587.5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x v="5"/>
    <x v="425"/>
    <n v="0.3827177700348432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x v="6"/>
    <x v="426"/>
    <n v="0.4253812182318140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x v="6"/>
    <x v="427"/>
    <n v="1.0464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x v="6"/>
    <x v="89"/>
    <n v="0.68799999999999994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x v="6"/>
    <x v="428"/>
    <n v="2.0099999999999998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x v="6"/>
    <x v="429"/>
    <n v="0.76071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x v="6"/>
    <x v="31"/>
    <n v="3.4285714285714284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x v="6"/>
    <x v="430"/>
    <n v="0.14249999999999999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x v="6"/>
    <x v="431"/>
    <n v="6.7233333333333336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x v="6"/>
    <x v="432"/>
    <n v="0.13300000000000001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x v="6"/>
    <x v="433"/>
    <n v="1.3608695652173912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x v="6"/>
    <x v="434"/>
    <n v="3.0583333333333331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x v="6"/>
    <x v="31"/>
    <n v="1.174743024963289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x v="6"/>
    <x v="435"/>
    <n v="3.0812499999999998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x v="6"/>
    <x v="20"/>
    <n v="0.20039999999999999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x v="6"/>
    <x v="436"/>
    <n v="7.85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x v="6"/>
    <x v="78"/>
    <n v="0.13666666666666666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x v="6"/>
    <x v="437"/>
    <n v="1.9512499999999999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x v="6"/>
    <x v="11"/>
    <n v="0.7303030303030303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x v="6"/>
    <x v="438"/>
    <n v="7.56050000000000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x v="6"/>
    <x v="439"/>
    <n v="0.100644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x v="7"/>
    <x v="440"/>
    <n v="7500.5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x v="7"/>
    <x v="441"/>
    <n v="1.6666666666666668E-3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x v="7"/>
    <x v="442"/>
    <n v="125000.5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x v="7"/>
    <x v="443"/>
    <n v="2.7999999999999998E-4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x v="7"/>
    <x v="444"/>
    <n v="2.7272727272727274E-4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x v="7"/>
    <x v="445"/>
    <n v="27.384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x v="7"/>
    <x v="446"/>
    <n v="1.0399999999999999E-3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x v="7"/>
    <x v="109"/>
    <n v="375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x v="7"/>
    <x v="447"/>
    <n v="1.1999999999999999E-3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x v="7"/>
    <x v="448"/>
    <n v="6.7999999999999996E-3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x v="7"/>
    <x v="449"/>
    <n v="1.4E-2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x v="7"/>
    <x v="450"/>
    <n v="0.7561999999999999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x v="7"/>
    <x v="109"/>
    <n v="2250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x v="7"/>
    <x v="451"/>
    <n v="2.7333333333333333E-3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x v="7"/>
    <x v="452"/>
    <n v="5.6640000000000003E-2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x v="7"/>
    <x v="109"/>
    <n v="375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x v="7"/>
    <x v="453"/>
    <n v="2.6666666666666668E-2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x v="7"/>
    <x v="454"/>
    <n v="0.17075000000000001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x v="7"/>
    <x v="109"/>
    <n v="375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x v="7"/>
    <x v="455"/>
    <n v="6.6666666666666666E-2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x v="7"/>
    <x v="362"/>
    <n v="5.0000000000000002E-5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x v="7"/>
    <x v="456"/>
    <n v="5.5000000000000003E-4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x v="7"/>
    <x v="109"/>
    <n v="2500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x v="7"/>
    <x v="457"/>
    <n v="1.3600000000000001E-3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x v="7"/>
    <x v="458"/>
    <n v="9000.5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x v="7"/>
    <x v="109"/>
    <n v="1250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x v="7"/>
    <x v="459"/>
    <n v="4.0000000000000003E-5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x v="7"/>
    <x v="109"/>
    <n v="500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x v="7"/>
    <x v="460"/>
    <n v="2.4500000000000001E-2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x v="7"/>
    <x v="417"/>
    <n v="8.1632653061224493E-4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x v="7"/>
    <x v="461"/>
    <n v="5.6800000000000003E-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x v="7"/>
    <x v="462"/>
    <n v="1.2470588235294119E-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x v="7"/>
    <x v="109"/>
    <n v="125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x v="7"/>
    <x v="463"/>
    <n v="0.138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x v="7"/>
    <x v="464"/>
    <n v="9.0000900009000093E-4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x v="7"/>
    <x v="465"/>
    <n v="2.3166368515205725E-2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x v="7"/>
    <x v="466"/>
    <n v="40000.5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x v="7"/>
    <x v="418"/>
    <n v="1.25E-4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x v="7"/>
    <x v="467"/>
    <n v="2.8E-3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x v="7"/>
    <x v="468"/>
    <n v="1.4E-3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x v="7"/>
    <x v="108"/>
    <n v="8.3333333333333331E-5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x v="7"/>
    <x v="109"/>
    <n v="20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x v="7"/>
    <x v="109"/>
    <n v="5000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x v="7"/>
    <x v="469"/>
    <n v="1.0000000000000001E-5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x v="7"/>
    <x v="460"/>
    <n v="1.1111111111111111E-3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x v="7"/>
    <x v="109"/>
    <n v="450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x v="7"/>
    <x v="470"/>
    <n v="6.2222222222222219E-3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x v="7"/>
    <x v="471"/>
    <n v="0.27250000000000002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x v="7"/>
    <x v="472"/>
    <n v="1.0033333333333333E-2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x v="7"/>
    <x v="473"/>
    <n v="1.1111111111111112E-4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x v="7"/>
    <x v="474"/>
    <n v="2.9733333333333334E-2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x v="7"/>
    <x v="475"/>
    <n v="1.2200000000000001E-2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x v="7"/>
    <x v="422"/>
    <n v="2.5000000000000001E-3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x v="7"/>
    <x v="476"/>
    <n v="1.5333333333333332E-2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x v="7"/>
    <x v="477"/>
    <n v="5.1999999999999998E-2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x v="7"/>
    <x v="478"/>
    <n v="1.704E-2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x v="7"/>
    <x v="479"/>
    <n v="6.0000000000000002E-5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x v="7"/>
    <x v="480"/>
    <n v="1E-3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x v="7"/>
    <x v="481"/>
    <n v="0.1133333333333333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x v="7"/>
    <x v="482"/>
    <n v="1.24E-2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x v="7"/>
    <x v="172"/>
    <n v="2E-3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x v="7"/>
    <x v="483"/>
    <n v="2.8000000000000001E-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x v="7"/>
    <x v="109"/>
    <n v="3500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x v="7"/>
    <x v="484"/>
    <n v="8.4288571428571425E-3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x v="7"/>
    <x v="109"/>
    <n v="75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x v="7"/>
    <x v="485"/>
    <n v="8.7333333333333332E-2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x v="7"/>
    <x v="418"/>
    <n v="2E-3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x v="7"/>
    <x v="109"/>
    <n v="125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x v="7"/>
    <x v="486"/>
    <n v="5.8440000000000003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x v="7"/>
    <x v="487"/>
    <n v="3.3333333333333335E-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x v="7"/>
    <x v="109"/>
    <n v="6901.5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x v="7"/>
    <x v="109"/>
    <n v="4000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x v="7"/>
    <x v="109"/>
    <n v="500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x v="7"/>
    <x v="488"/>
    <n v="1.2818000000000001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x v="7"/>
    <x v="109"/>
    <n v="500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x v="7"/>
    <x v="109"/>
    <n v="257.5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x v="7"/>
    <x v="109"/>
    <n v="250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x v="7"/>
    <x v="419"/>
    <n v="1.2E-2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x v="7"/>
    <x v="109"/>
    <n v="20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x v="7"/>
    <x v="489"/>
    <n v="1250000.5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x v="7"/>
    <x v="460"/>
    <n v="1.2E-4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x v="7"/>
    <x v="490"/>
    <n v="8.6999999999999994E-3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x v="7"/>
    <x v="491"/>
    <n v="1.3639999999999999E-2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x v="7"/>
    <x v="109"/>
    <n v="3750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x v="7"/>
    <x v="109"/>
    <n v="250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x v="7"/>
    <x v="109"/>
    <n v="1250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x v="7"/>
    <x v="492"/>
    <n v="0.1738000000000000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x v="7"/>
    <x v="459"/>
    <n v="3.5999999999999999E-3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x v="7"/>
    <x v="109"/>
    <n v="250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x v="7"/>
    <x v="493"/>
    <n v="7.0000000000000007E-2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x v="7"/>
    <x v="494"/>
    <n v="5.0000000000000002E-5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x v="7"/>
    <x v="495"/>
    <n v="5.7504792066005499E-2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x v="7"/>
    <x v="109"/>
    <n v="1000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x v="7"/>
    <x v="496"/>
    <n v="6.225E-2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x v="7"/>
    <x v="459"/>
    <n v="1E-4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x v="7"/>
    <x v="168"/>
    <n v="4.0000000000000002E-4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x v="7"/>
    <x v="418"/>
    <n v="1.6000000000000001E-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x v="7"/>
    <x v="109"/>
    <n v="5000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x v="7"/>
    <x v="497"/>
    <n v="1.8000000000000001E-4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x v="7"/>
    <x v="498"/>
    <n v="500000.5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x v="8"/>
    <x v="499"/>
    <n v="1.01E-4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x v="8"/>
    <x v="500"/>
    <n v="680.92857142857144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x v="8"/>
    <x v="501"/>
    <n v="7.3024250000000004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x v="8"/>
    <x v="502"/>
    <n v="1.3226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x v="8"/>
    <x v="503"/>
    <n v="3.0011791999999997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x v="8"/>
    <x v="504"/>
    <n v="0.22295999999999999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x v="8"/>
    <x v="505"/>
    <n v="0.52750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x v="8"/>
    <x v="506"/>
    <n v="2.67625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x v="8"/>
    <x v="507"/>
    <n v="22.193999999999999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x v="8"/>
    <x v="508"/>
    <n v="9.9971428571428572E-2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x v="8"/>
    <x v="509"/>
    <n v="0.6744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x v="8"/>
    <x v="510"/>
    <n v="16.75466666666666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x v="8"/>
    <x v="511"/>
    <n v="0.12056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x v="8"/>
    <x v="512"/>
    <n v="35.361499999999999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x v="8"/>
    <x v="513"/>
    <n v="0.4276666666666666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x v="8"/>
    <x v="514"/>
    <n v="0.97924999999999995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x v="8"/>
    <x v="515"/>
    <n v="1.3347500000000001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x v="8"/>
    <x v="516"/>
    <n v="3.7709999999999999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x v="8"/>
    <x v="517"/>
    <n v="2.0118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x v="8"/>
    <x v="518"/>
    <n v="0.1044378288562724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x v="8"/>
    <x v="519"/>
    <n v="0.50966666666666671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x v="8"/>
    <x v="520"/>
    <n v="1.9E-3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x v="8"/>
    <x v="177"/>
    <n v="1.5599999999999999E-2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x v="8"/>
    <x v="521"/>
    <n v="1.7948717948717947E-2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x v="8"/>
    <x v="522"/>
    <n v="4.5199999999999997E-3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x v="8"/>
    <x v="523"/>
    <n v="0.15533333333333332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x v="8"/>
    <x v="524"/>
    <n v="100004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x v="8"/>
    <x v="525"/>
    <n v="2.5049999999999999E-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x v="8"/>
    <x v="526"/>
    <n v="1.3679999999999999E-2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x v="8"/>
    <x v="527"/>
    <n v="2.8676666666666666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x v="8"/>
    <x v="528"/>
    <n v="0.13174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x v="8"/>
    <x v="529"/>
    <n v="0.13142222222222222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x v="8"/>
    <x v="530"/>
    <n v="0.36046666666666666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x v="8"/>
    <x v="531"/>
    <n v="4.1000000000000003E-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x v="8"/>
    <x v="479"/>
    <n v="1.4999999999999999E-4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x v="8"/>
    <x v="532"/>
    <n v="1.7819999999999999E-2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x v="8"/>
    <x v="533"/>
    <n v="0.24516666666666667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x v="8"/>
    <x v="534"/>
    <n v="0.12792000000000001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x v="8"/>
    <x v="535"/>
    <n v="2.2159999999999999E-2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x v="8"/>
    <x v="536"/>
    <n v="0.30437931034482757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x v="8"/>
    <x v="537"/>
    <n v="0.34094736842105261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x v="8"/>
    <x v="167"/>
    <n v="1.3333333333333333E-5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x v="8"/>
    <x v="538"/>
    <n v="2.12E-2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x v="8"/>
    <x v="539"/>
    <n v="5.96E-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x v="8"/>
    <x v="540"/>
    <n v="0.68422857142857141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x v="8"/>
    <x v="541"/>
    <n v="1.7281250000000001E-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x v="8"/>
    <x v="109"/>
    <n v="25000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x v="8"/>
    <x v="542"/>
    <n v="7.1000000000000004E-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x v="8"/>
    <x v="543"/>
    <n v="0.14598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x v="8"/>
    <x v="544"/>
    <n v="5.76487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x v="8"/>
    <x v="545"/>
    <n v="1.234E-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x v="8"/>
    <x v="546"/>
    <n v="1.2999999999999999E-2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x v="8"/>
    <x v="547"/>
    <n v="2.6120000000000001E-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x v="8"/>
    <x v="548"/>
    <n v="1.766899999999999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x v="8"/>
    <x v="549"/>
    <n v="5.8999999999999999E-3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x v="8"/>
    <x v="550"/>
    <n v="4.2399999999999998E-3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x v="8"/>
    <x v="551"/>
    <n v="87500.5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x v="8"/>
    <x v="552"/>
    <n v="1.3251428571428572E-2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x v="8"/>
    <x v="553"/>
    <n v="3.0779999999999998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x v="8"/>
    <x v="554"/>
    <n v="1.0714874000000001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x v="8"/>
    <x v="555"/>
    <n v="3.0999999999999999E-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x v="8"/>
    <x v="556"/>
    <n v="0.40786666666666666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x v="8"/>
    <x v="557"/>
    <n v="0.20095695652173914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x v="8"/>
    <x v="558"/>
    <n v="5.5800000000000002E-2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x v="8"/>
    <x v="559"/>
    <n v="3.2066666666666667E-2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x v="8"/>
    <x v="560"/>
    <n v="1.7763636363636363E-2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x v="8"/>
    <x v="109"/>
    <n v="5000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x v="8"/>
    <x v="561"/>
    <n v="0.53670600000000002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x v="8"/>
    <x v="562"/>
    <n v="0.12995588235294117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x v="8"/>
    <x v="563"/>
    <n v="1.5250000000000001E-3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x v="8"/>
    <x v="109"/>
    <n v="60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x v="8"/>
    <x v="564"/>
    <n v="28.159166666666668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x v="8"/>
    <x v="565"/>
    <n v="1.0499999999999999E-3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x v="8"/>
    <x v="566"/>
    <n v="4.1030927835051549E-3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x v="8"/>
    <x v="567"/>
    <n v="8.9959999999999998E-2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x v="8"/>
    <x v="568"/>
    <n v="9.2600000000000002E-2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x v="8"/>
    <x v="569"/>
    <n v="2.5999999999999999E-2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x v="8"/>
    <x v="570"/>
    <n v="4.3571428571428573E-2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x v="8"/>
    <x v="571"/>
    <n v="8.9999999999999998E-4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x v="8"/>
    <x v="572"/>
    <n v="1.6166666666666666E-2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x v="9"/>
    <x v="573"/>
    <n v="0.18233333333333332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x v="9"/>
    <x v="574"/>
    <n v="5.27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x v="9"/>
    <x v="575"/>
    <n v="4.0251219512195124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x v="9"/>
    <x v="576"/>
    <n v="0.21876000000000001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x v="9"/>
    <x v="577"/>
    <n v="1.476602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x v="9"/>
    <x v="28"/>
    <n v="2.867142857142857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x v="9"/>
    <x v="578"/>
    <n v="0.12675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x v="9"/>
    <x v="579"/>
    <n v="2.1772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x v="9"/>
    <x v="580"/>
    <n v="2.2621285714285713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x v="9"/>
    <x v="314"/>
    <n v="0.69679999999999997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x v="9"/>
    <x v="581"/>
    <n v="6.609499999999999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x v="9"/>
    <x v="582"/>
    <n v="0.315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x v="9"/>
    <x v="583"/>
    <n v="1.2800000000000001E-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x v="9"/>
    <x v="584"/>
    <n v="75.3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x v="9"/>
    <x v="585"/>
    <n v="4.2679999999999998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x v="9"/>
    <x v="586"/>
    <n v="6.3259999999999996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x v="9"/>
    <x v="587"/>
    <n v="0.2413829787234042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x v="9"/>
    <x v="588"/>
    <n v="1.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x v="9"/>
    <x v="589"/>
    <n v="0.32019999999999998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x v="9"/>
    <x v="590"/>
    <n v="6.333333333333333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x v="9"/>
    <x v="202"/>
    <n v="0.53700000000000003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x v="9"/>
    <x v="591"/>
    <n v="4.4312666666666667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x v="9"/>
    <x v="592"/>
    <n v="0.11923076923076924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x v="9"/>
    <x v="593"/>
    <n v="0.58142857142857141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x v="9"/>
    <x v="594"/>
    <n v="9.3018181818181827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x v="9"/>
    <x v="595"/>
    <n v="0.79520000000000002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x v="9"/>
    <x v="596"/>
    <n v="1.4945945945945946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x v="9"/>
    <x v="597"/>
    <n v="2.3444928021426179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x v="9"/>
    <x v="598"/>
    <n v="0.2864285714285714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x v="9"/>
    <x v="599"/>
    <n v="5.27799999999999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x v="9"/>
    <x v="600"/>
    <n v="0.45590000000000003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x v="9"/>
    <x v="23"/>
    <n v="0.79995499549954996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x v="9"/>
    <x v="601"/>
    <n v="1.8616666666666666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x v="9"/>
    <x v="602"/>
    <n v="2.56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x v="9"/>
    <x v="603"/>
    <n v="0.20749999999999999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x v="9"/>
    <x v="604"/>
    <n v="1.2738450000000001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x v="9"/>
    <x v="605"/>
    <n v="0.3296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x v="9"/>
    <x v="606"/>
    <n v="0.85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x v="9"/>
    <x v="607"/>
    <n v="10.199999999999999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x v="9"/>
    <x v="608"/>
    <n v="2.0384000000000002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x v="10"/>
    <x v="109"/>
    <n v="110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x v="10"/>
    <x v="609"/>
    <n v="0.10681818181818181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x v="10"/>
    <x v="109"/>
    <n v="175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x v="10"/>
    <x v="610"/>
    <n v="1.4285714285714286E-3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x v="10"/>
    <x v="109"/>
    <n v="250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x v="10"/>
    <x v="611"/>
    <n v="0.50419999999999998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x v="10"/>
    <x v="109"/>
    <n v="200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x v="10"/>
    <x v="612"/>
    <n v="4.4249999999999998E-2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x v="10"/>
    <x v="109"/>
    <n v="125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x v="10"/>
    <x v="613"/>
    <n v="0.66239999999999999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x v="10"/>
    <x v="109"/>
    <n v="875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x v="10"/>
    <x v="614"/>
    <n v="5.7142857142857147E-4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x v="10"/>
    <x v="422"/>
    <n v="1.3157894736842105E-3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x v="10"/>
    <x v="615"/>
    <n v="2.1333333333333333E-2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x v="10"/>
    <x v="616"/>
    <n v="9.3375897845171585E-2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x v="10"/>
    <x v="617"/>
    <n v="0.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x v="10"/>
    <x v="618"/>
    <n v="0.35980000000000001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x v="10"/>
    <x v="449"/>
    <n v="3.0000000000000001E-3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x v="10"/>
    <x v="177"/>
    <n v="6.6666666666666664E-4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x v="10"/>
    <x v="129"/>
    <n v="0.8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x v="11"/>
    <x v="87"/>
    <n v="6.933333333333333E-2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x v="11"/>
    <x v="619"/>
    <n v="1.06523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x v="11"/>
    <x v="31"/>
    <n v="0.875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x v="11"/>
    <x v="620"/>
    <n v="3.1742857142857144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x v="11"/>
    <x v="78"/>
    <n v="0.6833333333333333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x v="11"/>
    <x v="621"/>
    <n v="0.9031399999999999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x v="11"/>
    <x v="622"/>
    <n v="14.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x v="11"/>
    <x v="623"/>
    <n v="0.2740000000000000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x v="11"/>
    <x v="624"/>
    <n v="1.69587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x v="11"/>
    <x v="625"/>
    <n v="1.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x v="11"/>
    <x v="626"/>
    <n v="8.4926235294117642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x v="11"/>
    <x v="627"/>
    <n v="0.77900000000000003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x v="11"/>
    <x v="628"/>
    <n v="0.3348146666666667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x v="11"/>
    <x v="629"/>
    <n v="1.1305719999999999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x v="11"/>
    <x v="630"/>
    <n v="3.0636363636363635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x v="11"/>
    <x v="631"/>
    <n v="1.9562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x v="11"/>
    <x v="40"/>
    <n v="0.72392857142857148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x v="11"/>
    <x v="632"/>
    <n v="0.322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x v="11"/>
    <x v="633"/>
    <n v="1.3403333333333334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x v="11"/>
    <x v="634"/>
    <n v="1.4288571428571428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x v="11"/>
    <x v="635"/>
    <n v="0.45639999999999997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x v="11"/>
    <x v="636"/>
    <n v="1.4869533333333331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x v="11"/>
    <x v="303"/>
    <n v="3.04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x v="11"/>
    <x v="637"/>
    <n v="0.47249999999999998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x v="11"/>
    <x v="31"/>
    <n v="2.3913043478260869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x v="11"/>
    <x v="2"/>
    <n v="0.57272727272727275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x v="11"/>
    <x v="638"/>
    <n v="2.7850000000000001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x v="11"/>
    <x v="639"/>
    <n v="0.52562500000000001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x v="11"/>
    <x v="31"/>
    <n v="1.12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x v="11"/>
    <x v="640"/>
    <n v="0.9224444444444444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x v="11"/>
    <x v="2"/>
    <n v="0.39374999999999999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x v="11"/>
    <x v="87"/>
    <n v="0.69333333333333336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x v="11"/>
    <x v="641"/>
    <n v="0.91100000000000003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x v="11"/>
    <x v="642"/>
    <n v="3.9999000000000002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x v="11"/>
    <x v="643"/>
    <n v="0.84866666666666668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x v="11"/>
    <x v="644"/>
    <n v="4.28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x v="11"/>
    <x v="645"/>
    <n v="2.014637500000000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x v="11"/>
    <x v="646"/>
    <n v="0.293808571428571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x v="11"/>
    <x v="647"/>
    <n v="0.36333333333333334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x v="11"/>
    <x v="648"/>
    <n v="1.2428571428571429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x v="11"/>
    <x v="649"/>
    <n v="6.702499999999999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x v="11"/>
    <x v="31"/>
    <n v="8.7409999999999997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x v="11"/>
    <x v="650"/>
    <n v="0.20449605308317126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x v="11"/>
    <x v="651"/>
    <n v="0.47866666666666668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x v="11"/>
    <x v="652"/>
    <n v="2.6876249999999997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x v="11"/>
    <x v="653"/>
    <n v="7.8462500000000004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x v="11"/>
    <x v="654"/>
    <n v="0.44640000000000002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x v="11"/>
    <x v="101"/>
    <n v="5.6363636363636366E-2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x v="11"/>
    <x v="644"/>
    <n v="4.6366666666666667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x v="11"/>
    <x v="87"/>
    <n v="0.4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x v="11"/>
    <x v="655"/>
    <n v="3.8820000000000001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x v="11"/>
    <x v="656"/>
    <n v="1.9444444444444444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x v="11"/>
    <x v="657"/>
    <n v="10.060706666666666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x v="11"/>
    <x v="658"/>
    <n v="0.4066666666666666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x v="11"/>
    <x v="659"/>
    <n v="1.2010000000000001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x v="11"/>
    <x v="660"/>
    <n v="0.42636363636363639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x v="11"/>
    <x v="661"/>
    <n v="2.523260000000000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x v="11"/>
    <x v="662"/>
    <n v="0.60899999999999999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x v="11"/>
    <x v="663"/>
    <n v="1.1632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x v="11"/>
    <x v="664"/>
    <n v="2.9154149999999999"/>
    <x v="4"/>
    <s v="metal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x v="12"/>
    <x v="665"/>
    <n v="2.4083320000000001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x v="12"/>
    <x v="666"/>
    <n v="0.50660000000000005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x v="12"/>
    <x v="667"/>
    <n v="0.52159999999999995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x v="12"/>
    <x v="668"/>
    <n v="3.2056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x v="12"/>
    <x v="669"/>
    <n v="1.9413333333333334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x v="12"/>
    <x v="670"/>
    <n v="2.00633666666666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x v="12"/>
    <x v="671"/>
    <n v="0.26840199999999997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x v="12"/>
    <x v="31"/>
    <n v="9.0909090909090905E-3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x v="12"/>
    <x v="31"/>
    <n v="30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x v="12"/>
    <x v="672"/>
    <n v="15.986666666666666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x v="12"/>
    <x v="673"/>
    <n v="1.55175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x v="12"/>
    <x v="674"/>
    <n v="0.65225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x v="12"/>
    <x v="675"/>
    <n v="1.837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x v="12"/>
    <x v="31"/>
    <n v="8.5714285714285715E-2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x v="12"/>
    <x v="676"/>
    <n v="109.55100000000002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x v="12"/>
    <x v="677"/>
    <n v="5.3956834532374098E-2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x v="12"/>
    <x v="678"/>
    <n v="0.37586206896551722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x v="12"/>
    <x v="31"/>
    <n v="4.8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x v="12"/>
    <x v="679"/>
    <n v="1.4400583333333332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x v="12"/>
    <x v="680"/>
    <n v="3.4891666666666667"/>
    <x v="4"/>
    <s v="jazz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x v="13"/>
    <x v="681"/>
    <n v="0.63500000000000001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x v="13"/>
    <x v="682"/>
    <n v="7.2142857142857139E-3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x v="13"/>
    <x v="683"/>
    <n v="3.7777777777777778E-2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x v="13"/>
    <x v="684"/>
    <n v="1.8E-3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x v="13"/>
    <x v="685"/>
    <n v="1.3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x v="13"/>
    <x v="686"/>
    <n v="6.9230769230769233E-3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x v="13"/>
    <x v="687"/>
    <n v="0.29090909090909089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x v="13"/>
    <x v="688"/>
    <n v="0.34314285714285714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x v="13"/>
    <x v="689"/>
    <n v="0.01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x v="13"/>
    <x v="690"/>
    <n v="2.311111111111111E-2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x v="13"/>
    <x v="691"/>
    <n v="7.0454545454545457E-3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x v="13"/>
    <x v="692"/>
    <n v="1.6250000000000001E-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x v="13"/>
    <x v="693"/>
    <n v="1.0833333333333334E-2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x v="13"/>
    <x v="694"/>
    <n v="5.6249999999999998E-3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x v="13"/>
    <x v="695"/>
    <n v="0.20857142857142857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x v="13"/>
    <x v="109"/>
    <n v="250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x v="13"/>
    <x v="696"/>
    <n v="0.2571999999999999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x v="13"/>
    <x v="697"/>
    <n v="0.42861675126903553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x v="13"/>
    <x v="698"/>
    <n v="3.2500000000000001E-2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x v="13"/>
    <x v="699"/>
    <n v="0.1288"/>
    <x v="4"/>
    <s v="indie rock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x v="14"/>
    <x v="700"/>
    <n v="5.3809523809523807E-2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x v="14"/>
    <x v="417"/>
    <n v="7.9365079365079361E-3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x v="14"/>
    <x v="701"/>
    <n v="8.0533333333333332E-2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x v="14"/>
    <x v="702"/>
    <n v="1.3340000000000001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x v="14"/>
    <x v="460"/>
    <n v="4.0000000000000001E-3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x v="14"/>
    <x v="703"/>
    <n v="0.37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x v="14"/>
    <x v="704"/>
    <n v="0.2049999999999999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x v="14"/>
    <x v="109"/>
    <n v="50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x v="14"/>
    <x v="705"/>
    <n v="7.1999999999999995E-2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x v="14"/>
    <x v="706"/>
    <n v="2.3603200000000002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x v="14"/>
    <x v="707"/>
    <n v="5.0000000000000001E-3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x v="14"/>
    <x v="140"/>
    <n v="8.666666666666667E-2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x v="14"/>
    <x v="708"/>
    <n v="0.30562499999999998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x v="14"/>
    <x v="709"/>
    <n v="3.3333333333333333E-2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x v="14"/>
    <x v="710"/>
    <n v="3.9169999999999998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x v="14"/>
    <x v="711"/>
    <n v="9.75E-3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x v="14"/>
    <x v="142"/>
    <n v="0.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x v="14"/>
    <x v="109"/>
    <n v="150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x v="14"/>
    <x v="712"/>
    <n v="2.3333333333333334E-2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x v="14"/>
    <x v="713"/>
    <n v="0.112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x v="13"/>
    <x v="714"/>
    <n v="2.8000000000000001E-2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x v="13"/>
    <x v="109"/>
    <n v="325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x v="13"/>
    <x v="715"/>
    <n v="1.3846153846153847E-2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x v="13"/>
    <x v="416"/>
    <n v="5.3333333333333332E-3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x v="13"/>
    <x v="716"/>
    <n v="3.0200000000000001E-2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x v="13"/>
    <x v="717"/>
    <n v="3.9199999999999999E-3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x v="13"/>
    <x v="109"/>
    <n v="750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x v="13"/>
    <x v="109"/>
    <n v="145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x v="13"/>
    <x v="109"/>
    <n v="125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x v="13"/>
    <x v="140"/>
    <n v="0.20799999999999999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x v="13"/>
    <x v="718"/>
    <n v="7.6874999999999999E-3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x v="13"/>
    <x v="109"/>
    <n v="5000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x v="13"/>
    <x v="719"/>
    <n v="2.9999999999999997E-4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x v="13"/>
    <x v="720"/>
    <n v="0.5662857142857142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x v="13"/>
    <x v="109"/>
    <n v="75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x v="13"/>
    <x v="721"/>
    <n v="0.25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x v="13"/>
    <x v="109"/>
    <n v="165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x v="13"/>
    <x v="722"/>
    <n v="9.0909090909090905E-3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x v="13"/>
    <x v="723"/>
    <n v="3.9199999999999999E-2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x v="13"/>
    <x v="724"/>
    <n v="2.564102564102564E-2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x v="13"/>
    <x v="109"/>
    <n v="275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x v="13"/>
    <x v="725"/>
    <n v="0.84272727272727277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x v="13"/>
    <x v="726"/>
    <n v="0.37866666666666665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x v="13"/>
    <x v="727"/>
    <n v="1.2222222222222223E-2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x v="13"/>
    <x v="728"/>
    <n v="2.18E-2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x v="13"/>
    <x v="129"/>
    <n v="5.3333333333333337E-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x v="13"/>
    <x v="109"/>
    <n v="350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x v="13"/>
    <x v="109"/>
    <n v="1000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x v="13"/>
    <x v="729"/>
    <n v="7.8750000000000001E-2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x v="13"/>
    <x v="109"/>
    <n v="25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x v="13"/>
    <x v="730"/>
    <n v="0.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x v="13"/>
    <x v="731"/>
    <n v="0.1455555555555555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x v="13"/>
    <x v="732"/>
    <n v="0.6905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x v="13"/>
    <x v="733"/>
    <n v="1.2631578947368421E-2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x v="13"/>
    <x v="734"/>
    <n v="0.76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x v="13"/>
    <x v="735"/>
    <n v="0.01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x v="13"/>
    <x v="109"/>
    <n v="70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x v="13"/>
    <x v="736"/>
    <n v="2.8571428571428571E-2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x v="13"/>
    <x v="737"/>
    <n v="7.1428571428571426E-3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x v="13"/>
    <x v="738"/>
    <n v="5.7142857142857143E-3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x v="8"/>
    <x v="739"/>
    <n v="0.56145454545454543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x v="8"/>
    <x v="740"/>
    <n v="0.129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x v="8"/>
    <x v="741"/>
    <n v="1.336E-2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x v="8"/>
    <x v="742"/>
    <n v="3.8533333333333336E-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x v="8"/>
    <x v="743"/>
    <n v="2.221000000000000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x v="8"/>
    <x v="744"/>
    <n v="4.9680000000000002E-2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x v="8"/>
    <x v="745"/>
    <n v="2.8600000000000001E-3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x v="8"/>
    <x v="109"/>
    <n v="425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x v="8"/>
    <x v="746"/>
    <n v="0.56470588235294117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x v="8"/>
    <x v="747"/>
    <n v="6.8250000000000005E-2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x v="8"/>
    <x v="748"/>
    <n v="7.0099999999999996E-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x v="8"/>
    <x v="749"/>
    <n v="3.83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x v="8"/>
    <x v="750"/>
    <n v="0.3914400000000000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x v="8"/>
    <x v="751"/>
    <n v="2.5714285714285713E-3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x v="8"/>
    <x v="752"/>
    <n v="0.43406666666666666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x v="8"/>
    <x v="753"/>
    <n v="1.1322666666666668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x v="8"/>
    <x v="754"/>
    <n v="2.8700000000000002E-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x v="8"/>
    <x v="755"/>
    <n v="4.6600000000000001E-3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x v="8"/>
    <x v="756"/>
    <n v="7.3416666666666672E-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x v="8"/>
    <x v="757"/>
    <n v="2.498392696412498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x v="8"/>
    <x v="758"/>
    <n v="0.513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x v="8"/>
    <x v="759"/>
    <n v="0.7201976639712488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x v="8"/>
    <x v="760"/>
    <n v="7.4947368421052632E-3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x v="8"/>
    <x v="761"/>
    <n v="0.1507999999999999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x v="8"/>
    <x v="762"/>
    <n v="2.5114285714285714E-2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x v="8"/>
    <x v="763"/>
    <n v="2.7090909090909093E-3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x v="8"/>
    <x v="764"/>
    <n v="7.1040000000000006E-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x v="8"/>
    <x v="765"/>
    <n v="0.29683333333333334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x v="8"/>
    <x v="766"/>
    <n v="5.3E-3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x v="8"/>
    <x v="767"/>
    <n v="1.75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x v="8"/>
    <x v="768"/>
    <n v="7.6533333333333328E-2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x v="8"/>
    <x v="769"/>
    <n v="4.5199999999999997E-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x v="8"/>
    <x v="770"/>
    <n v="6.9250000000000006E-2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x v="8"/>
    <x v="771"/>
    <n v="2.0549999999999999E-2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x v="8"/>
    <x v="470"/>
    <n v="1.4E-2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x v="8"/>
    <x v="772"/>
    <n v="5.2139999999999999E-2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x v="8"/>
    <x v="773"/>
    <n v="2.8889999999999999E-2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x v="8"/>
    <x v="774"/>
    <n v="6.0600000000000003E-3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x v="8"/>
    <x v="775"/>
    <n v="36.0270370370370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x v="8"/>
    <x v="776"/>
    <n v="0.16765763004008352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x v="8"/>
    <x v="777"/>
    <n v="4.245714285714286E-2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x v="8"/>
    <x v="778"/>
    <n v="1.1000000000000001E-3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x v="8"/>
    <x v="779"/>
    <n v="3.3750337503375034E-5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x v="8"/>
    <x v="780"/>
    <n v="1.7572000000000001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x v="8"/>
    <x v="550"/>
    <n v="1.0170890144791257E-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x v="8"/>
    <x v="781"/>
    <n v="0.1888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x v="8"/>
    <x v="782"/>
    <n v="8.5000000000000006E-2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x v="8"/>
    <x v="783"/>
    <n v="0.3305000000000000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x v="8"/>
    <x v="109"/>
    <n v="250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x v="8"/>
    <x v="784"/>
    <n v="0.33539999999999998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x v="8"/>
    <x v="477"/>
    <n v="2.5999999999999999E-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x v="8"/>
    <x v="785"/>
    <n v="8.4799999999999997E-3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x v="8"/>
    <x v="786"/>
    <n v="9.3399999999999997E-2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x v="8"/>
    <x v="787"/>
    <n v="0.17560999999999999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x v="8"/>
    <x v="788"/>
    <n v="6.6699999999999995E-2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x v="8"/>
    <x v="789"/>
    <n v="3.63E-3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x v="8"/>
    <x v="790"/>
    <n v="6.4999999999999997E-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x v="8"/>
    <x v="698"/>
    <n v="1.6250000000000001E-2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x v="8"/>
    <x v="791"/>
    <n v="7.0270000000000001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x v="8"/>
    <x v="792"/>
    <n v="0.1947166666666666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x v="8"/>
    <x v="793"/>
    <n v="0.13216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x v="8"/>
    <x v="87"/>
    <n v="5.8120040236950936E-3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x v="8"/>
    <x v="794"/>
    <n v="0.59199999999999997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x v="8"/>
    <x v="795"/>
    <n v="0.32113211321132112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x v="8"/>
    <x v="796"/>
    <n v="1.0276000000000001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x v="8"/>
    <x v="797"/>
    <n v="6.004080000000000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x v="8"/>
    <x v="798"/>
    <n v="1.17E-3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x v="8"/>
    <x v="799"/>
    <n v="3.3239999999999998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x v="8"/>
    <x v="800"/>
    <n v="8.3333333333333332E-3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x v="8"/>
    <x v="801"/>
    <n v="7.0213903743315514E-2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x v="8"/>
    <x v="802"/>
    <n v="4.4000000000000003E-3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x v="8"/>
    <x v="803"/>
    <n v="6.5075921908893709E-4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x v="8"/>
    <x v="804"/>
    <n v="53.837552500000001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x v="8"/>
    <x v="805"/>
    <n v="1.7263999999999999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x v="8"/>
    <x v="806"/>
    <n v="0.12239999999999999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x v="8"/>
    <x v="129"/>
    <n v="2.4E-2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x v="8"/>
    <x v="807"/>
    <n v="0.31577777777777777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x v="8"/>
    <x v="808"/>
    <n v="0.57196999999999998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x v="8"/>
    <x v="809"/>
    <n v="2.4840000000000001E-3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x v="8"/>
    <x v="810"/>
    <n v="1.0649999999999999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x v="15"/>
    <x v="811"/>
    <n v="7.0800000000000002E-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x v="15"/>
    <x v="812"/>
    <n v="6.8091032258064521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x v="15"/>
    <x v="813"/>
    <n v="0.76600000000000001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x v="15"/>
    <x v="814"/>
    <n v="2.3715000000000002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x v="15"/>
    <x v="815"/>
    <n v="11.863775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x v="15"/>
    <x v="816"/>
    <n v="3.847491000000000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x v="15"/>
    <x v="817"/>
    <n v="0.10000828571428572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x v="15"/>
    <x v="818"/>
    <n v="1.1047142857142858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x v="15"/>
    <x v="819"/>
    <n v="1.5633915477936275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x v="15"/>
    <x v="820"/>
    <n v="1.1175999999999999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x v="15"/>
    <x v="821"/>
    <n v="0.684200000000000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x v="15"/>
    <x v="202"/>
    <n v="5.37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x v="15"/>
    <x v="822"/>
    <n v="0.58588399999999996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x v="15"/>
    <x v="823"/>
    <n v="0.252962962962962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x v="15"/>
    <x v="824"/>
    <n v="4.8946460843373494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x v="15"/>
    <x v="825"/>
    <n v="0.99039999999999995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x v="15"/>
    <x v="826"/>
    <n v="1.0991782608695653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x v="15"/>
    <x v="426"/>
    <n v="0.22688888888888889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x v="15"/>
    <x v="827"/>
    <n v="2.1800000000000002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x v="15"/>
    <x v="828"/>
    <n v="0.42733333333333334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x v="16"/>
    <x v="385"/>
    <n v="0.5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x v="16"/>
    <x v="109"/>
    <n v="25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x v="16"/>
    <x v="829"/>
    <n v="0.2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x v="16"/>
    <x v="830"/>
    <n v="13.13384615384615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x v="16"/>
    <x v="831"/>
    <n v="6.0000000000000002E-5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x v="16"/>
    <x v="832"/>
    <n v="3.7999999999999999E-2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x v="16"/>
    <x v="109"/>
    <n v="150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x v="16"/>
    <x v="833"/>
    <n v="3.3333333333333332E-4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x v="16"/>
    <x v="834"/>
    <n v="0.106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x v="16"/>
    <x v="109"/>
    <n v="600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x v="16"/>
    <x v="109"/>
    <n v="125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x v="16"/>
    <x v="109"/>
    <n v="25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x v="16"/>
    <x v="109"/>
    <n v="2168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x v="16"/>
    <x v="460"/>
    <n v="3.4594095940959409E-3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x v="16"/>
    <x v="109"/>
    <n v="125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x v="16"/>
    <x v="109"/>
    <n v="175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x v="16"/>
    <x v="109"/>
    <n v="500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x v="16"/>
    <x v="109"/>
    <n v="500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x v="16"/>
    <x v="109"/>
    <n v="2000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x v="16"/>
    <x v="109"/>
    <n v="55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x v="16"/>
    <x v="460"/>
    <n v="4.5454545454545456E-2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x v="16"/>
    <x v="109"/>
    <n v="200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x v="16"/>
    <x v="835"/>
    <n v="4.7500000000000001E-2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x v="16"/>
    <x v="109"/>
    <n v="50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x v="17"/>
    <x v="836"/>
    <n v="8.07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x v="17"/>
    <x v="837"/>
    <n v="8.9999999999999998E-4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x v="17"/>
    <x v="838"/>
    <n v="1.6836666666666666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x v="17"/>
    <x v="839"/>
    <n v="8.6666666666666663E-4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x v="17"/>
    <x v="840"/>
    <n v="0.09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x v="17"/>
    <x v="841"/>
    <n v="2.8333333333333332E-2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x v="17"/>
    <x v="449"/>
    <n v="3.1818181818181815E-2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x v="17"/>
    <x v="109"/>
    <n v="5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x v="17"/>
    <x v="842"/>
    <n v="0.51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x v="17"/>
    <x v="843"/>
    <n v="1.3333333333333334E-4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x v="17"/>
    <x v="844"/>
    <n v="4.5426666666666664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x v="17"/>
    <x v="684"/>
    <n v="8.3333333333333339E-4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x v="17"/>
    <x v="845"/>
    <n v="47.07399999999999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x v="17"/>
    <x v="846"/>
    <n v="9.7919999999999993E-2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x v="17"/>
    <x v="847"/>
    <n v="1.8E-3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x v="17"/>
    <x v="848"/>
    <n v="1.1299999999999999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x v="17"/>
    <x v="849"/>
    <n v="7.0038461538461536E-2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x v="17"/>
    <x v="850"/>
    <n v="5.9999999999999995E-4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x v="17"/>
    <x v="470"/>
    <n v="8.2352941176470592E-4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x v="17"/>
    <x v="380"/>
    <n v="4.1000000000000002E-2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x v="17"/>
    <x v="109"/>
    <n v="275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x v="17"/>
    <x v="851"/>
    <n v="1.8654545454545455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x v="17"/>
    <x v="852"/>
    <n v="5.0000000000000001E-4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x v="17"/>
    <x v="109"/>
    <n v="55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x v="17"/>
    <x v="853"/>
    <n v="5.802127272727273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x v="17"/>
    <x v="854"/>
    <n v="2.6088888888888887E-2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x v="17"/>
    <x v="855"/>
    <n v="3.3333333333333332E-4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x v="17"/>
    <x v="856"/>
    <n v="1.9232248634510347E-3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x v="17"/>
    <x v="857"/>
    <n v="0.105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x v="17"/>
    <x v="858"/>
    <n v="2.1125000000000001E-2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x v="17"/>
    <x v="859"/>
    <n v="10.980033333333335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x v="17"/>
    <x v="860"/>
    <n v="1.3985555555555556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x v="17"/>
    <x v="861"/>
    <n v="4.3039999999999997E-3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x v="17"/>
    <x v="862"/>
    <n v="3.9166666666666664E-3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x v="17"/>
    <x v="863"/>
    <n v="1.8030000000000001E-2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x v="17"/>
    <x v="724"/>
    <n v="1E-3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x v="17"/>
    <x v="453"/>
    <n v="0.02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x v="17"/>
    <x v="864"/>
    <n v="1.025E-2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x v="17"/>
    <x v="865"/>
    <n v="4.2500000000000003E-3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x v="17"/>
    <x v="866"/>
    <n v="3.0374999999999999E-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x v="17"/>
    <x v="867"/>
    <n v="0.19806666666666667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x v="17"/>
    <x v="868"/>
    <n v="2.385E-2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x v="17"/>
    <x v="869"/>
    <n v="1.8333333333333334E-4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x v="17"/>
    <x v="109"/>
    <n v="500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x v="17"/>
    <x v="870"/>
    <n v="7.3249999999999996E-2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x v="17"/>
    <x v="871"/>
    <n v="1.8E-3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x v="17"/>
    <x v="872"/>
    <n v="2.5499999999999998E-2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x v="17"/>
    <x v="167"/>
    <n v="2.0000000000000002E-5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x v="17"/>
    <x v="873"/>
    <n v="12.509167999999999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x v="17"/>
    <x v="724"/>
    <n v="5.6818181818181818E-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x v="17"/>
    <x v="874"/>
    <n v="0.01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x v="17"/>
    <x v="875"/>
    <n v="8.8333333333333337E-3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x v="17"/>
    <x v="876"/>
    <n v="4.463E-3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x v="17"/>
    <x v="877"/>
    <n v="1.66E-4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x v="17"/>
    <x v="878"/>
    <n v="0.109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x v="17"/>
    <x v="879"/>
    <n v="1.1111111111111111E-3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x v="17"/>
    <x v="109"/>
    <n v="1250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x v="17"/>
    <x v="880"/>
    <n v="1.16E-3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x v="17"/>
    <x v="109"/>
    <n v="160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x v="17"/>
    <x v="881"/>
    <n v="3.4375E-3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x v="18"/>
    <x v="882"/>
    <n v="8.5000000000000006E-2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x v="18"/>
    <x v="109"/>
    <n v="150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x v="18"/>
    <x v="724"/>
    <n v="3.3333333333333335E-3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x v="18"/>
    <x v="883"/>
    <n v="0.29249999999999998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x v="18"/>
    <x v="370"/>
    <n v="2.8571428571428571E-5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x v="18"/>
    <x v="884"/>
    <n v="2.1000000000000001E-2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x v="18"/>
    <x v="881"/>
    <n v="5.5000000000000003E-4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x v="18"/>
    <x v="109"/>
    <n v="2000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x v="18"/>
    <x v="885"/>
    <n v="3.5950000000000003E-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x v="18"/>
    <x v="886"/>
    <n v="2E-3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x v="18"/>
    <x v="524"/>
    <n v="12500.5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x v="18"/>
    <x v="152"/>
    <n v="2E-3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x v="18"/>
    <x v="887"/>
    <n v="0.27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x v="18"/>
    <x v="888"/>
    <n v="2.356801909307876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x v="18"/>
    <x v="737"/>
    <n v="5.0000000000000001E-3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x v="18"/>
    <x v="889"/>
    <n v="1.4285714285714287E-4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x v="18"/>
    <x v="109"/>
    <n v="250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x v="18"/>
    <x v="109"/>
    <n v="25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x v="18"/>
    <x v="109"/>
    <n v="200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x v="18"/>
    <x v="890"/>
    <n v="4.65E-2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x v="19"/>
    <x v="109"/>
    <n v="465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x v="19"/>
    <x v="415"/>
    <n v="1.0752688172043012E-2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x v="19"/>
    <x v="891"/>
    <n v="6.6249999999999998E-3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x v="19"/>
    <x v="109"/>
    <n v="1250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x v="19"/>
    <x v="892"/>
    <n v="2.9199999999999999E-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x v="19"/>
    <x v="840"/>
    <n v="5.0000000000000001E-3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x v="19"/>
    <x v="893"/>
    <n v="5.0400000000000002E-3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x v="19"/>
    <x v="109"/>
    <n v="1250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x v="19"/>
    <x v="894"/>
    <n v="3.644E-2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x v="19"/>
    <x v="895"/>
    <n v="3.1250000000000002E-3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x v="19"/>
    <x v="896"/>
    <n v="4.0625000000000001E-2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x v="19"/>
    <x v="897"/>
    <n v="3.7600000000000001E-2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x v="19"/>
    <x v="109"/>
    <n v="325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x v="19"/>
    <x v="898"/>
    <n v="2.3230769230769232E-2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x v="19"/>
    <x v="899"/>
    <n v="3.5000000000000001E-3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x v="19"/>
    <x v="109"/>
    <n v="3375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x v="19"/>
    <x v="900"/>
    <n v="0.1711111111111111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x v="19"/>
    <x v="109"/>
    <n v="900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x v="19"/>
    <x v="901"/>
    <n v="1.9444444444444444E-3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x v="19"/>
    <x v="109"/>
    <n v="260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x v="19"/>
    <x v="109"/>
    <n v="500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x v="19"/>
    <x v="902"/>
    <n v="0.20705000000000001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x v="19"/>
    <x v="903"/>
    <n v="0.28710000000000002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x v="19"/>
    <x v="904"/>
    <n v="6.5266666666666667E-2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x v="19"/>
    <x v="905"/>
    <n v="1.7000000000000001E-2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x v="19"/>
    <x v="906"/>
    <n v="9.4444444444444448E-4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x v="19"/>
    <x v="177"/>
    <n v="0.01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x v="19"/>
    <x v="370"/>
    <n v="1E-3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x v="19"/>
    <x v="109"/>
    <n v="450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x v="19"/>
    <x v="907"/>
    <n v="3.3333333333333335E-3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x v="19"/>
    <x v="908"/>
    <n v="7.0879999999999997E-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x v="19"/>
    <x v="909"/>
    <n v="3.9E-2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x v="19"/>
    <x v="910"/>
    <n v="87505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x v="19"/>
    <x v="109"/>
    <n v="300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x v="19"/>
    <x v="440"/>
    <n v="37502.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x v="19"/>
    <x v="911"/>
    <n v="4.2666666666666665E-2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x v="19"/>
    <x v="912"/>
    <n v="9.7916666666666666E-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x v="19"/>
    <x v="168"/>
    <n v="8.0000000000000007E-5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x v="19"/>
    <x v="913"/>
    <n v="8.4000000000000003E-4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x v="19"/>
    <x v="914"/>
    <n v="0.1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x v="20"/>
    <x v="915"/>
    <n v="9.2344000000000008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x v="20"/>
    <x v="916"/>
    <n v="0.59909090909090912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x v="20"/>
    <x v="589"/>
    <n v="0.6403999999999999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x v="20"/>
    <x v="917"/>
    <n v="1.2148000000000001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x v="20"/>
    <x v="918"/>
    <n v="0.36697142857142856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x v="20"/>
    <x v="919"/>
    <n v="4.8499999999999996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x v="20"/>
    <x v="920"/>
    <n v="7.4999999999999997E-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x v="20"/>
    <x v="921"/>
    <n v="5.8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x v="20"/>
    <x v="922"/>
    <n v="0.10740740740740741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x v="20"/>
    <x v="923"/>
    <n v="218.31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x v="20"/>
    <x v="924"/>
    <n v="1.918095238095238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x v="20"/>
    <x v="920"/>
    <n v="1.0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x v="20"/>
    <x v="925"/>
    <n v="3.9137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x v="20"/>
    <x v="926"/>
    <n v="2.6202758620689655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x v="20"/>
    <x v="927"/>
    <n v="0.60806666666666664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x v="20"/>
    <x v="928"/>
    <n v="0.76942857142857146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x v="20"/>
    <x v="929"/>
    <n v="2.2682468021068471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x v="20"/>
    <x v="930"/>
    <n v="1.2804729166666668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x v="20"/>
    <x v="931"/>
    <n v="8.3018333333333327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x v="20"/>
    <x v="932"/>
    <n v="0.6680000000000000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x v="20"/>
    <x v="933"/>
    <n v="0.82104294478527606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x v="20"/>
    <x v="934"/>
    <n v="1.0086153846153847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x v="20"/>
    <x v="935"/>
    <n v="7.9615384615384616E-2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x v="20"/>
    <x v="936"/>
    <n v="19.328888888888891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x v="20"/>
    <x v="937"/>
    <n v="0.92994011976047908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x v="20"/>
    <x v="938"/>
    <n v="0.63600000000000001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x v="20"/>
    <x v="939"/>
    <n v="8.477166666666667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x v="20"/>
    <x v="940"/>
    <n v="5.0549999999999998E-2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x v="20"/>
    <x v="941"/>
    <n v="3.226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x v="20"/>
    <x v="942"/>
    <n v="2.657999999999999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x v="20"/>
    <x v="943"/>
    <n v="0.40553846153846151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x v="20"/>
    <x v="944"/>
    <n v="19.652005000000003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x v="20"/>
    <x v="945"/>
    <n v="4.0796000000000001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x v="20"/>
    <x v="946"/>
    <n v="1.942071428571428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x v="20"/>
    <x v="947"/>
    <n v="0.58509433962264146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x v="20"/>
    <x v="948"/>
    <n v="2.8915555555555557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x v="20"/>
    <x v="949"/>
    <n v="0.95198776758409787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x v="20"/>
    <x v="950"/>
    <n v="0.16340066666666669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x v="20"/>
    <x v="951"/>
    <n v="5.09772727272727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x v="20"/>
    <x v="952"/>
    <n v="5.549249999999999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x v="21"/>
    <x v="953"/>
    <n v="5.3535353535353533E-2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x v="21"/>
    <x v="954"/>
    <n v="8.8000000000000005E-3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x v="21"/>
    <x v="955"/>
    <n v="0.64566666666666672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x v="21"/>
    <x v="109"/>
    <n v="100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x v="21"/>
    <x v="956"/>
    <n v="0.732500000000000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x v="21"/>
    <x v="957"/>
    <n v="5.0000000000000001E-3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x v="21"/>
    <x v="109"/>
    <n v="25000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x v="21"/>
    <x v="109"/>
    <n v="250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x v="21"/>
    <x v="417"/>
    <n v="8.0000000000000002E-3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x v="21"/>
    <x v="958"/>
    <n v="2.3199999999999998E-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x v="21"/>
    <x v="109"/>
    <n v="2500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x v="21"/>
    <x v="959"/>
    <n v="4.1999999999999997E-3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x v="21"/>
    <x v="109"/>
    <n v="125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x v="21"/>
    <x v="109"/>
    <n v="1250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x v="21"/>
    <x v="960"/>
    <n v="7.1199999999999996E-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x v="21"/>
    <x v="109"/>
    <n v="125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x v="21"/>
    <x v="961"/>
    <n v="9.64E-2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x v="21"/>
    <x v="962"/>
    <n v="0.31712499999999999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x v="21"/>
    <x v="963"/>
    <n v="1E-3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x v="21"/>
    <x v="964"/>
    <n v="1.8562019758507136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x v="11"/>
    <x v="965"/>
    <n v="0.17299999999999999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x v="11"/>
    <x v="966"/>
    <n v="1.2024999999999999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x v="11"/>
    <x v="967"/>
    <n v="1.17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x v="11"/>
    <x v="968"/>
    <n v="2.1375000000000002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x v="11"/>
    <x v="969"/>
    <n v="1.0831428571428572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x v="11"/>
    <x v="970"/>
    <n v="2.0888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x v="11"/>
    <x v="971"/>
    <n v="12.009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x v="11"/>
    <x v="972"/>
    <n v="0.2036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x v="11"/>
    <x v="973"/>
    <n v="0.80300000000000005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x v="11"/>
    <x v="974"/>
    <n v="8.680948571428571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x v="11"/>
    <x v="975"/>
    <n v="1332.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x v="11"/>
    <x v="976"/>
    <n v="0.90611940298507465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x v="11"/>
    <x v="977"/>
    <n v="11.796376666666665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x v="11"/>
    <x v="978"/>
    <n v="0.54033333333333333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x v="11"/>
    <x v="979"/>
    <n v="4.6504654545454551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x v="11"/>
    <x v="980"/>
    <n v="0.21716666666666667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x v="11"/>
    <x v="981"/>
    <n v="1.5004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x v="11"/>
    <x v="982"/>
    <n v="0.61363636363636365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x v="11"/>
    <x v="983"/>
    <n v="4.0759999999999996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x v="11"/>
    <x v="984"/>
    <n v="0.27461538461538459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x v="11"/>
    <x v="985"/>
    <n v="0.72133333333333338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x v="11"/>
    <x v="986"/>
    <n v="6.41564615384615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x v="11"/>
    <x v="987"/>
    <n v="2.7271428571428573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x v="11"/>
    <x v="972"/>
    <n v="2.3574736842105262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x v="11"/>
    <x v="988"/>
    <n v="0.63636363636363635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x v="11"/>
    <x v="989"/>
    <n v="1.702166666666666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x v="11"/>
    <x v="990"/>
    <n v="0.6102127659574467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x v="11"/>
    <x v="972"/>
    <n v="0.76349999999999996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x v="11"/>
    <x v="938"/>
    <n v="0.70666666666666667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x v="11"/>
    <x v="991"/>
    <n v="0.82799999999999996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x v="11"/>
    <x v="992"/>
    <n v="9.6859599999999997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x v="11"/>
    <x v="993"/>
    <n v="0.97284399999999993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x v="11"/>
    <x v="994"/>
    <n v="0.20884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x v="11"/>
    <x v="995"/>
    <n v="5.30621666666666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x v="11"/>
    <x v="996"/>
    <n v="0.6714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x v="11"/>
    <x v="997"/>
    <n v="2.1329492307692308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x v="11"/>
    <x v="998"/>
    <n v="1.3292409715564077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x v="11"/>
    <x v="592"/>
    <n v="0.51666666666666672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x v="11"/>
    <x v="999"/>
    <n v="2.64885714285714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x v="11"/>
    <x v="1000"/>
    <n v="0.14069999999999999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x v="6"/>
    <x v="50"/>
    <n v="2.02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x v="6"/>
    <x v="1001"/>
    <n v="1.0165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x v="6"/>
    <x v="1002"/>
    <n v="0.81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x v="6"/>
    <x v="1003"/>
    <n v="0.4033333333333333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x v="6"/>
    <x v="1004"/>
    <n v="16.071999999999999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x v="6"/>
    <x v="1005"/>
    <n v="0.46899999999999997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x v="6"/>
    <x v="1006"/>
    <n v="2.5333333333333332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x v="6"/>
    <x v="945"/>
    <n v="1.2488571428571429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x v="6"/>
    <x v="1007"/>
    <n v="0.62333333333333329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x v="6"/>
    <x v="1008"/>
    <n v="9.0205882352941185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x v="6"/>
    <x v="1009"/>
    <n v="4.0666666666666663E-2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x v="6"/>
    <x v="1010"/>
    <n v="5.0979999999999999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x v="6"/>
    <x v="1011"/>
    <n v="0.4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x v="6"/>
    <x v="1012"/>
    <n v="25.770588235294117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x v="6"/>
    <x v="1013"/>
    <n v="0.10465000000000001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x v="6"/>
    <x v="1014"/>
    <n v="2.17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x v="6"/>
    <x v="920"/>
    <n v="1.1571428571428573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x v="6"/>
    <x v="1015"/>
    <n v="0.68500000000000005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x v="6"/>
    <x v="31"/>
    <n v="1.25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x v="6"/>
    <x v="1016"/>
    <n v="1.823652000000000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x v="8"/>
    <x v="1017"/>
    <n v="4.528857142857142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x v="8"/>
    <x v="1018"/>
    <n v="0.194825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x v="8"/>
    <x v="1019"/>
    <n v="2.3923666666666668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x v="8"/>
    <x v="1020"/>
    <n v="5.2336363636363639E-2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x v="8"/>
    <x v="1021"/>
    <n v="2.2720000000000001E-2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x v="8"/>
    <x v="1022"/>
    <n v="1.287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x v="8"/>
    <x v="1023"/>
    <n v="0.26956521739130435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x v="8"/>
    <x v="1024"/>
    <n v="4.0034999999999998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x v="8"/>
    <x v="1025"/>
    <n v="1.12E-4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x v="8"/>
    <x v="1026"/>
    <n v="2.7056521739130437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x v="8"/>
    <x v="1027"/>
    <n v="5.0700000000000002E-2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x v="8"/>
    <x v="1028"/>
    <n v="0.22446666666666668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x v="8"/>
    <x v="1029"/>
    <n v="37500.5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x v="8"/>
    <x v="1030"/>
    <n v="0.1528933333333333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x v="8"/>
    <x v="1031"/>
    <n v="3.065E-2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x v="8"/>
    <x v="1032"/>
    <n v="2.1899999999999999E-2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x v="8"/>
    <x v="1033"/>
    <n v="8.6724137931034478E-2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x v="8"/>
    <x v="1034"/>
    <n v="6.019E-2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x v="8"/>
    <x v="1035"/>
    <n v="2.2943722943722945E-4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x v="8"/>
    <x v="1036"/>
    <n v="3.8057142857142859E-2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x v="8"/>
    <x v="1037"/>
    <n v="0.32800000000000001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x v="8"/>
    <x v="1038"/>
    <n v="9.7199999999999995E-3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x v="8"/>
    <x v="1039"/>
    <n v="5.6500000000000002E-2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x v="8"/>
    <x v="1040"/>
    <n v="1.7049999999999999E-2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x v="8"/>
    <x v="1041"/>
    <n v="3.6416666666666667E-2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x v="8"/>
    <x v="1042"/>
    <n v="5.4400000000000004E-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x v="8"/>
    <x v="1043"/>
    <n v="0.15745999999999999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x v="8"/>
    <x v="1044"/>
    <n v="9.7628571428571426E-2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x v="8"/>
    <x v="109"/>
    <n v="5057.5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x v="8"/>
    <x v="109"/>
    <n v="125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x v="8"/>
    <x v="1045"/>
    <n v="5.7211999999999996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x v="8"/>
    <x v="1046"/>
    <n v="3.7142857142857144E-2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x v="8"/>
    <x v="1047"/>
    <n v="3.3978799999999998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x v="8"/>
    <x v="1048"/>
    <n v="0.24690999999999999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x v="8"/>
    <x v="1049"/>
    <n v="1.9820000000000001E-2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x v="8"/>
    <x v="1050"/>
    <n v="0.1105666666666666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x v="8"/>
    <x v="109"/>
    <n v="84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x v="8"/>
    <x v="1051"/>
    <n v="10.470238095238095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x v="8"/>
    <x v="418"/>
    <n v="4.0000000000000001E-3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x v="8"/>
    <x v="1052"/>
    <n v="1.02298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x v="9"/>
    <x v="1053"/>
    <n v="0.11332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x v="9"/>
    <x v="1054"/>
    <n v="0.25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x v="9"/>
    <x v="1055"/>
    <n v="24.063333333333333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x v="9"/>
    <x v="1056"/>
    <n v="0.52142857142857146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x v="9"/>
    <x v="1057"/>
    <n v="2.3940000000000001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x v="9"/>
    <x v="1058"/>
    <n v="1.7378723404255318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x v="9"/>
    <x v="1059"/>
    <n v="1.0405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x v="9"/>
    <x v="1060"/>
    <n v="4.0506000000000002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x v="9"/>
    <x v="1061"/>
    <n v="0.680699999999999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x v="9"/>
    <x v="1062"/>
    <n v="0.1336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x v="9"/>
    <x v="1063"/>
    <n v="1.5629999999999999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x v="9"/>
    <x v="1064"/>
    <n v="2.5558333333333332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x v="9"/>
    <x v="1065"/>
    <n v="2.48622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x v="9"/>
    <x v="1066"/>
    <n v="0.7370588235294117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x v="9"/>
    <x v="1067"/>
    <n v="1.675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x v="9"/>
    <x v="1068"/>
    <n v="0.25466666666666665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x v="9"/>
    <x v="1069"/>
    <n v="3.9363636363636365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x v="9"/>
    <x v="1070"/>
    <n v="5.0393333333333334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x v="9"/>
    <x v="1071"/>
    <n v="0.18183333333333335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x v="9"/>
    <x v="31"/>
    <n v="0.2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x v="11"/>
    <x v="1072"/>
    <n v="249.15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x v="11"/>
    <x v="1073"/>
    <n v="0.17904761904761904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x v="11"/>
    <x v="1074"/>
    <n v="1.2648920000000001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x v="11"/>
    <x v="1075"/>
    <n v="0.76173333333333337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x v="11"/>
    <x v="1076"/>
    <n v="1.107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x v="11"/>
    <x v="1077"/>
    <n v="6.8181259999999995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x v="11"/>
    <x v="1078"/>
    <n v="4.8053152039555007E-2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x v="11"/>
    <x v="1079"/>
    <n v="4.99666666666666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x v="11"/>
    <x v="1014"/>
    <n v="8.8584083440491498E-2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x v="11"/>
    <x v="1080"/>
    <n v="21.001999999999999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x v="11"/>
    <x v="1081"/>
    <n v="0.28420000000000001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x v="11"/>
    <x v="1082"/>
    <n v="4.5686666666666671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x v="11"/>
    <x v="1083"/>
    <n v="2.335500000000000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x v="11"/>
    <x v="1084"/>
    <n v="0.408108108108108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x v="11"/>
    <x v="1085"/>
    <n v="3.1284615384615386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x v="11"/>
    <x v="1086"/>
    <n v="5.58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x v="11"/>
    <x v="1087"/>
    <n v="1.06E-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x v="11"/>
    <x v="1088"/>
    <n v="214.2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x v="11"/>
    <x v="1089"/>
    <n v="1.6698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x v="11"/>
    <x v="1090"/>
    <n v="0.58412500000000001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x v="11"/>
    <x v="1091"/>
    <n v="1.9740909090909091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x v="11"/>
    <x v="1092"/>
    <n v="2.5235685714285712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x v="11"/>
    <x v="1093"/>
    <n v="0.10937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x v="11"/>
    <x v="1094"/>
    <n v="13.6625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x v="11"/>
    <x v="1095"/>
    <n v="1.6850924999999999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x v="11"/>
    <x v="663"/>
    <n v="0.1454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x v="11"/>
    <x v="1096"/>
    <n v="6.11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x v="11"/>
    <x v="1097"/>
    <n v="0.19678571428571429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x v="11"/>
    <x v="1098"/>
    <n v="5.6820000000000004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x v="11"/>
    <x v="1099"/>
    <n v="4.094000000000000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x v="11"/>
    <x v="1100"/>
    <n v="9.1600000000000001E-2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x v="11"/>
    <x v="1101"/>
    <n v="5.2213333333333329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x v="11"/>
    <x v="1102"/>
    <n v="1.8394285714285714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x v="11"/>
    <x v="1103"/>
    <n v="1.8975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x v="11"/>
    <x v="1104"/>
    <n v="0.48259999999999997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x v="11"/>
    <x v="1105"/>
    <n v="2.5802272727272726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x v="11"/>
    <x v="1106"/>
    <n v="6.5111111111111106E-2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x v="11"/>
    <x v="1107"/>
    <n v="35.465714285714284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x v="11"/>
    <x v="1108"/>
    <n v="1.0915999999999999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x v="11"/>
    <x v="1109"/>
    <n v="1.6412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x v="22"/>
    <x v="1110"/>
    <n v="6.0249999999999998E-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x v="22"/>
    <x v="714"/>
    <n v="7.241379310344828E-3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x v="22"/>
    <x v="415"/>
    <n v="5.9999999999999995E-4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x v="22"/>
    <x v="724"/>
    <n v="1.25E-3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x v="22"/>
    <x v="705"/>
    <n v="2.4E-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x v="22"/>
    <x v="109"/>
    <n v="200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x v="22"/>
    <x v="374"/>
    <n v="2.5000000000000001E-4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x v="22"/>
    <x v="1111"/>
    <n v="1.1666666666666668E-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x v="22"/>
    <x v="1112"/>
    <n v="0.1066666666666666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x v="22"/>
    <x v="152"/>
    <n v="1.4285714285714285E-2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x v="22"/>
    <x v="418"/>
    <n v="5.0000000000000001E-4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x v="22"/>
    <x v="1113"/>
    <n v="1.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x v="22"/>
    <x v="109"/>
    <n v="2500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x v="22"/>
    <x v="1114"/>
    <n v="1.1000000000000001E-3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x v="22"/>
    <x v="418"/>
    <n v="1.3333333333333333E-3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x v="22"/>
    <x v="1115"/>
    <n v="0.14833333333333334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x v="22"/>
    <x v="1116"/>
    <n v="4.7619047619047619E-4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x v="22"/>
    <x v="370"/>
    <n v="1.8181818181818181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x v="22"/>
    <x v="477"/>
    <n v="1.2999999999999999E-4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x v="22"/>
    <x v="119"/>
    <n v="4.0000000000000001E-3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x v="22"/>
    <x v="1117"/>
    <n v="5.0900000000000001E-2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x v="22"/>
    <x v="109"/>
    <n v="650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x v="22"/>
    <x v="109"/>
    <n v="50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x v="22"/>
    <x v="1118"/>
    <n v="0.41899999999999998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x v="22"/>
    <x v="684"/>
    <n v="8.9999999999999993E-3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x v="22"/>
    <x v="109"/>
    <n v="500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x v="22"/>
    <x v="1119"/>
    <n v="4.0300000000000002E-2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x v="22"/>
    <x v="1120"/>
    <n v="1.086200000000000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x v="22"/>
    <x v="109"/>
    <n v="2000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x v="22"/>
    <x v="1121"/>
    <n v="2.0125000000000001E-2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x v="22"/>
    <x v="1122"/>
    <n v="0.682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x v="22"/>
    <x v="370"/>
    <n v="1.8292682926829268E-4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x v="22"/>
    <x v="1123"/>
    <n v="5.1333333333333335E-3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x v="22"/>
    <x v="1124"/>
    <n v="8.0699999999999994E-2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x v="22"/>
    <x v="419"/>
    <n v="0.2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x v="22"/>
    <x v="1125"/>
    <n v="8.9999999999999993E-3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x v="22"/>
    <x v="1126"/>
    <n v="6500.5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x v="22"/>
    <x v="1127"/>
    <n v="0.155384615384615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x v="22"/>
    <x v="109"/>
    <n v="75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x v="22"/>
    <x v="109"/>
    <n v="650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x v="22"/>
    <x v="109"/>
    <n v="2475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x v="22"/>
    <x v="109"/>
    <n v="6500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x v="22"/>
    <x v="109"/>
    <n v="45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x v="22"/>
    <x v="1128"/>
    <n v="8.3333333333333329E-2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x v="22"/>
    <x v="109"/>
    <n v="10000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x v="22"/>
    <x v="109"/>
    <n v="4444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x v="22"/>
    <x v="1129"/>
    <n v="50000.5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x v="22"/>
    <x v="1130"/>
    <n v="2.0000000000000002E-5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x v="22"/>
    <x v="109"/>
    <n v="700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x v="22"/>
    <x v="109"/>
    <n v="1250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x v="22"/>
    <x v="719"/>
    <n v="5.9999999999999995E-4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x v="22"/>
    <x v="1131"/>
    <n v="0.9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x v="22"/>
    <x v="1132"/>
    <n v="9.6666666666666672E-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x v="22"/>
    <x v="109"/>
    <n v="300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x v="22"/>
    <x v="109"/>
    <n v="250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x v="22"/>
    <x v="109"/>
    <n v="1850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x v="22"/>
    <x v="109"/>
    <n v="1250000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x v="23"/>
    <x v="1133"/>
    <n v="6.0746759999999998E-4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x v="23"/>
    <x v="1134"/>
    <n v="0.28937999999999997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x v="23"/>
    <x v="1135"/>
    <n v="0.2215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x v="23"/>
    <x v="1136"/>
    <n v="13.6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x v="23"/>
    <x v="1137"/>
    <n v="27.384870000000003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x v="23"/>
    <x v="1138"/>
    <n v="0.5753456666666666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x v="23"/>
    <x v="1139"/>
    <n v="2.8769999999999998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x v="23"/>
    <x v="1140"/>
    <n v="0.24312500000000001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x v="23"/>
    <x v="1141"/>
    <n v="5.0503157894736841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x v="23"/>
    <x v="1142"/>
    <n v="4.2418079096045197E-2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x v="23"/>
    <x v="1143"/>
    <n v="22.152666666666665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x v="23"/>
    <x v="1144"/>
    <n v="1.0836250000000001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x v="23"/>
    <x v="1145"/>
    <n v="7.2309600000000002E-2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x v="23"/>
    <x v="1146"/>
    <n v="2.2453333333333334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x v="23"/>
    <x v="1147"/>
    <n v="9.4334833333333332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x v="23"/>
    <x v="1148"/>
    <n v="2.6462186666666665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x v="23"/>
    <x v="1149"/>
    <n v="5.5655000000000001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x v="23"/>
    <x v="1150"/>
    <n v="19.693570333333334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x v="23"/>
    <x v="1151"/>
    <n v="4.3959999999999999E-2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x v="23"/>
    <x v="1152"/>
    <n v="36.575125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x v="10"/>
    <x v="1153"/>
    <n v="2.0999999999999999E-3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x v="10"/>
    <x v="370"/>
    <n v="1E-3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x v="10"/>
    <x v="1154"/>
    <n v="0.01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x v="10"/>
    <x v="109"/>
    <n v="100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x v="10"/>
    <x v="1155"/>
    <n v="7.4999999999999997E-2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x v="10"/>
    <x v="1156"/>
    <n v="7.164179104477612E-3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x v="10"/>
    <x v="109"/>
    <n v="500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x v="10"/>
    <x v="365"/>
    <n v="3.5999999999999997E-2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x v="10"/>
    <x v="109"/>
    <n v="250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x v="10"/>
    <x v="1157"/>
    <n v="0.17899999999999999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x v="10"/>
    <x v="1158"/>
    <n v="3.4482758620689655E-2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x v="10"/>
    <x v="571"/>
    <n v="2.5000000000000001E-2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x v="10"/>
    <x v="109"/>
    <n v="120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x v="10"/>
    <x v="1159"/>
    <n v="0.18541666666666667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x v="10"/>
    <x v="109"/>
    <n v="100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x v="10"/>
    <x v="109"/>
    <n v="75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x v="10"/>
    <x v="440"/>
    <n v="7500.5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x v="10"/>
    <x v="1160"/>
    <n v="3.8E-3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x v="10"/>
    <x v="1161"/>
    <n v="1.6666666666666668E-3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x v="10"/>
    <x v="1162"/>
    <n v="0.35049999999999998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x v="20"/>
    <x v="1163"/>
    <n v="30.89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x v="20"/>
    <x v="1164"/>
    <n v="0.4291923076923077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x v="20"/>
    <x v="1165"/>
    <n v="0.1839059090909090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x v="20"/>
    <x v="1166"/>
    <n v="4.8175999999999997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x v="20"/>
    <x v="1167"/>
    <n v="2.5496923076923075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x v="20"/>
    <x v="209"/>
    <n v="0.1044375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x v="20"/>
    <x v="1168"/>
    <n v="1.72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x v="20"/>
    <x v="1169"/>
    <n v="17.075833333333332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x v="20"/>
    <x v="1170"/>
    <n v="1.1695794594594595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x v="20"/>
    <x v="1171"/>
    <n v="0.92374857142857147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x v="20"/>
    <x v="1172"/>
    <n v="0.9781874999999999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x v="20"/>
    <x v="1173"/>
    <n v="1.3969285714285715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x v="20"/>
    <x v="1174"/>
    <n v="3.4289999999999998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x v="20"/>
    <x v="1175"/>
    <n v="3.327375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x v="20"/>
    <x v="1176"/>
    <n v="18.862680000000001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x v="20"/>
    <x v="1177"/>
    <n v="6.1573333333333334E-2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x v="20"/>
    <x v="1178"/>
    <n v="1.429235294117647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x v="20"/>
    <x v="1179"/>
    <n v="2.053666666666666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x v="20"/>
    <x v="1180"/>
    <n v="0.620183333333333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x v="20"/>
    <x v="1181"/>
    <n v="2.0694444444444446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x v="20"/>
    <x v="1182"/>
    <n v="2.2252777777777779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x v="20"/>
    <x v="1183"/>
    <n v="1.6120026666666667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x v="20"/>
    <x v="1184"/>
    <n v="0.53094252873563219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x v="20"/>
    <x v="1185"/>
    <n v="0.3356756756756756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x v="20"/>
    <x v="1186"/>
    <n v="1.5080499999999999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x v="20"/>
    <x v="1187"/>
    <n v="10.64423076923077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x v="20"/>
    <x v="1188"/>
    <n v="0.16806739130434784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x v="20"/>
    <x v="1189"/>
    <n v="2.413428571428571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x v="20"/>
    <x v="1190"/>
    <n v="6.3763333333333332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x v="20"/>
    <x v="1191"/>
    <n v="2.4836315789473686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x v="20"/>
    <x v="1192"/>
    <n v="0.11814285714285715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x v="20"/>
    <x v="1193"/>
    <n v="10.298297872340425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x v="20"/>
    <x v="1194"/>
    <n v="13.06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x v="20"/>
    <x v="1195"/>
    <n v="0.69622222222222219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x v="20"/>
    <x v="1196"/>
    <n v="0.70626666666666671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x v="20"/>
    <x v="1197"/>
    <n v="7.5092524999999997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x v="20"/>
    <x v="1198"/>
    <n v="1.7989999999999999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x v="20"/>
    <x v="1199"/>
    <n v="0.59866666666666668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x v="20"/>
    <x v="1200"/>
    <n v="3.8853171428571431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x v="20"/>
    <x v="1201"/>
    <n v="0.8840000000000000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x v="24"/>
    <x v="108"/>
    <n v="4.0000000000000002E-4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x v="24"/>
    <x v="914"/>
    <n v="1.1111111111111111E-3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x v="24"/>
    <x v="1202"/>
    <n v="0.02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x v="24"/>
    <x v="109"/>
    <n v="50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x v="24"/>
    <x v="108"/>
    <n v="1E-3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x v="24"/>
    <x v="1203"/>
    <n v="9.633333333333334E-2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x v="24"/>
    <x v="109"/>
    <n v="1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x v="24"/>
    <x v="1204"/>
    <n v="3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x v="24"/>
    <x v="481"/>
    <n v="0.24285714285714285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x v="24"/>
    <x v="1205"/>
    <n v="0.20200000000000001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x v="24"/>
    <x v="109"/>
    <n v="175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x v="24"/>
    <x v="1206"/>
    <n v="0.60428571428571431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x v="24"/>
    <x v="109"/>
    <n v="300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x v="24"/>
    <x v="109"/>
    <n v="1000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x v="24"/>
    <x v="109"/>
    <n v="375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x v="24"/>
    <x v="1207"/>
    <n v="0.9026666666666666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x v="24"/>
    <x v="914"/>
    <n v="6.6666666666666666E-2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x v="24"/>
    <x v="1208"/>
    <n v="1.4E-2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x v="24"/>
    <x v="119"/>
    <n v="6.6666666666666666E-2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x v="24"/>
    <x v="1209"/>
    <n v="6.2666666666666669E-3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x v="25"/>
    <x v="1210"/>
    <n v="2.6800000000000001E-2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x v="25"/>
    <x v="109"/>
    <n v="200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x v="25"/>
    <x v="1211"/>
    <n v="2.1250000000000002E-2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x v="25"/>
    <x v="370"/>
    <n v="1.6666666666666668E-3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x v="25"/>
    <x v="453"/>
    <n v="0.01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x v="25"/>
    <x v="1212"/>
    <n v="1.5937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x v="25"/>
    <x v="1213"/>
    <n v="1.1666666666666667E-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x v="25"/>
    <x v="1214"/>
    <n v="0.4011764705882353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x v="25"/>
    <x v="109"/>
    <n v="1500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x v="25"/>
    <x v="613"/>
    <n v="8.2799999999999999E-2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x v="25"/>
    <x v="1215"/>
    <n v="1.3333333333333334E-2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x v="25"/>
    <x v="152"/>
    <n v="1.0330578512396695E-2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x v="25"/>
    <x v="1216"/>
    <n v="8.9200000000000002E-2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x v="25"/>
    <x v="1217"/>
    <n v="5.6222222222222222E-2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x v="25"/>
    <x v="1218"/>
    <n v="0.2291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x v="25"/>
    <x v="175"/>
    <n v="6.5000000000000002E-2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x v="25"/>
    <x v="1219"/>
    <n v="1.0999999999999999E-2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x v="25"/>
    <x v="1220"/>
    <n v="2.0500000000000001E-2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x v="25"/>
    <x v="1221"/>
    <n v="1.4760147601476014E-2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x v="25"/>
    <x v="109"/>
    <n v="875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x v="26"/>
    <x v="724"/>
    <n v="2.8571428571428571E-3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x v="26"/>
    <x v="1222"/>
    <n v="9.2999999999999999E-2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x v="26"/>
    <x v="1223"/>
    <n v="1.4999999999999999E-2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x v="26"/>
    <x v="109"/>
    <n v="60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x v="26"/>
    <x v="1224"/>
    <n v="1.3166666666666667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x v="26"/>
    <x v="109"/>
    <n v="75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x v="26"/>
    <x v="473"/>
    <n v="6.6666666666666664E-4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x v="26"/>
    <x v="109"/>
    <n v="258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x v="26"/>
    <x v="109"/>
    <n v="60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x v="26"/>
    <x v="617"/>
    <n v="0.85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x v="26"/>
    <x v="1225"/>
    <n v="6.8199999999999997E-2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x v="26"/>
    <x v="109"/>
    <n v="12.5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x v="26"/>
    <x v="1226"/>
    <n v="0.12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x v="26"/>
    <x v="1227"/>
    <n v="9.3181818181818175E-3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x v="26"/>
    <x v="1228"/>
    <n v="0.28000000000000003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x v="26"/>
    <x v="1229"/>
    <n v="7.5000000000000002E-4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x v="26"/>
    <x v="109"/>
    <n v="750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x v="26"/>
    <x v="415"/>
    <n v="6.666666666666667E-5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x v="26"/>
    <x v="109"/>
    <n v="25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x v="26"/>
    <x v="1230"/>
    <n v="0.7339999999999999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x v="11"/>
    <x v="1231"/>
    <n v="0.541246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x v="11"/>
    <x v="325"/>
    <n v="0.60099999999999998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x v="11"/>
    <x v="1232"/>
    <n v="1.3337733333333335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x v="11"/>
    <x v="1233"/>
    <n v="1.7095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x v="11"/>
    <x v="1234"/>
    <n v="2.1577142857142859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x v="11"/>
    <x v="1235"/>
    <n v="1.3467216666666666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x v="11"/>
    <x v="1236"/>
    <n v="1.8138749999999999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x v="11"/>
    <x v="982"/>
    <n v="0.1215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x v="11"/>
    <x v="1237"/>
    <n v="1.4791666666666667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x v="11"/>
    <x v="1238"/>
    <n v="3.6246666666666667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x v="11"/>
    <x v="1239"/>
    <n v="0.50049999999999994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x v="11"/>
    <x v="1007"/>
    <n v="0.6875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x v="11"/>
    <x v="1240"/>
    <n v="2.0299999999999998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x v="11"/>
    <x v="1241"/>
    <n v="5.1349999999999998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x v="11"/>
    <x v="1242"/>
    <n v="1.8260000000000001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x v="11"/>
    <x v="1243"/>
    <n v="1.3025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x v="11"/>
    <x v="1244"/>
    <n v="1.0209999999999999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x v="11"/>
    <x v="1245"/>
    <n v="0.2251428571428571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x v="11"/>
    <x v="25"/>
    <n v="1.3333333333333333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x v="11"/>
    <x v="1246"/>
    <n v="0.7533333333333333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x v="11"/>
    <x v="1247"/>
    <n v="6.06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x v="11"/>
    <x v="1248"/>
    <n v="1.4037999999999999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x v="11"/>
    <x v="1249"/>
    <n v="0.10985507246376812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x v="11"/>
    <x v="1250"/>
    <n v="1.5733333333333333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x v="11"/>
    <x v="1251"/>
    <n v="11.65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x v="11"/>
    <x v="1252"/>
    <n v="1.0793333333333333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x v="11"/>
    <x v="967"/>
    <n v="0.2924999999999999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x v="11"/>
    <x v="1253"/>
    <n v="2.018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x v="11"/>
    <x v="1078"/>
    <n v="1.5549999999999999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x v="11"/>
    <x v="1254"/>
    <n v="1.7683333333333333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x v="11"/>
    <x v="1255"/>
    <n v="3.8977499999999998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x v="11"/>
    <x v="1256"/>
    <n v="0.40649999999999997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x v="11"/>
    <x v="31"/>
    <n v="2.5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x v="11"/>
    <x v="10"/>
    <n v="0.2010000000000000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x v="11"/>
    <x v="1066"/>
    <n v="1.2529999999999999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x v="11"/>
    <x v="1257"/>
    <n v="2.33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x v="11"/>
    <x v="965"/>
    <n v="0.11533333333333333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x v="11"/>
    <x v="2"/>
    <n v="2.1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x v="11"/>
    <x v="31"/>
    <n v="1.8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x v="11"/>
    <x v="1258"/>
    <n v="0.3774666666666666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x v="27"/>
    <x v="578"/>
    <n v="6.3375000000000004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x v="27"/>
    <x v="31"/>
    <n v="0.48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x v="27"/>
    <x v="1259"/>
    <n v="5.1958333333333337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x v="27"/>
    <x v="1260"/>
    <n v="2.19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x v="27"/>
    <x v="1261"/>
    <n v="0.55400000000000005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x v="27"/>
    <x v="1097"/>
    <n v="0.44080000000000003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x v="27"/>
    <x v="1262"/>
    <n v="2.6179999999999999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x v="27"/>
    <x v="1263"/>
    <n v="0.57620000000000005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x v="27"/>
    <x v="1264"/>
    <n v="1.6618826086956522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x v="27"/>
    <x v="1265"/>
    <n v="0.74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x v="27"/>
    <x v="1266"/>
    <n v="1.0075000000000001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x v="27"/>
    <x v="17"/>
    <n v="2.2650000000000001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x v="27"/>
    <x v="1267"/>
    <n v="1.935893333333333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x v="27"/>
    <x v="1268"/>
    <n v="0.26379999999999998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x v="27"/>
    <x v="1269"/>
    <n v="1.9481818181818182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x v="27"/>
    <x v="1270"/>
    <n v="5.0167466666666662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x v="27"/>
    <x v="1271"/>
    <n v="3.4977933333333335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x v="27"/>
    <x v="1272"/>
    <n v="0.31735999999999998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x v="27"/>
    <x v="1273"/>
    <n v="9.4E-2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x v="27"/>
    <x v="1274"/>
    <n v="2.0059999999999998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x v="27"/>
    <x v="1275"/>
    <n v="101.22499999999999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x v="27"/>
    <x v="1276"/>
    <n v="1.039367088607595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x v="27"/>
    <x v="1277"/>
    <n v="0.13500000000000001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x v="27"/>
    <x v="1278"/>
    <n v="3.060219999999999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x v="27"/>
    <x v="1279"/>
    <n v="1.6724000000000001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x v="27"/>
    <x v="1280"/>
    <n v="1.1491428571428572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x v="27"/>
    <x v="1281"/>
    <n v="1.7252000000000001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x v="27"/>
    <x v="1276"/>
    <n v="2.415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x v="27"/>
    <x v="1282"/>
    <n v="0.34937499999999999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x v="27"/>
    <x v="946"/>
    <n v="0.5130000000000000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x v="27"/>
    <x v="1283"/>
    <n v="2.0134699999999999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x v="27"/>
    <x v="1284"/>
    <n v="0.9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x v="27"/>
    <x v="1285"/>
    <n v="1.5823529411764705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x v="27"/>
    <x v="1286"/>
    <n v="4.8023809523809522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x v="27"/>
    <x v="1287"/>
    <n v="0.2748320000000000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x v="27"/>
    <x v="1288"/>
    <n v="3.46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x v="27"/>
    <x v="1067"/>
    <n v="2.2333333333333334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x v="27"/>
    <x v="1289"/>
    <n v="0.29599999999999999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x v="27"/>
    <x v="1290"/>
    <n v="2.333333333333333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x v="27"/>
    <x v="1291"/>
    <n v="0.58750000000000002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x v="28"/>
    <x v="1292"/>
    <n v="65.924379999999999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x v="28"/>
    <x v="109"/>
    <n v="300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x v="28"/>
    <x v="1293"/>
    <n v="0.12666666666666668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x v="28"/>
    <x v="1294"/>
    <n v="2.4942857142857142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x v="28"/>
    <x v="82"/>
    <n v="4.4999999999999998E-2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x v="28"/>
    <x v="1295"/>
    <n v="5.1428571428571428E-2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x v="28"/>
    <x v="1296"/>
    <n v="0.625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x v="28"/>
    <x v="1297"/>
    <n v="0.1772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x v="28"/>
    <x v="31"/>
    <n v="0.6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x v="28"/>
    <x v="1298"/>
    <n v="0.26458333333333334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x v="28"/>
    <x v="1299"/>
    <n v="4.0167999999999999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x v="28"/>
    <x v="1300"/>
    <n v="7.9666666666666663E-2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x v="28"/>
    <x v="1301"/>
    <n v="5.6000000000000001E-2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x v="28"/>
    <x v="833"/>
    <n v="1.6666666666666668E-3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x v="28"/>
    <x v="1302"/>
    <n v="0.14050000000000001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x v="28"/>
    <x v="109"/>
    <n v="15000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x v="28"/>
    <x v="1303"/>
    <n v="8.4200000000000004E-3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x v="28"/>
    <x v="109"/>
    <n v="6250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x v="28"/>
    <x v="1304"/>
    <n v="1.7279999999999999E-3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x v="28"/>
    <x v="1305"/>
    <n v="1.0209598432908913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x v="28"/>
    <x v="1306"/>
    <n v="5.0000000000000001E-4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x v="28"/>
    <x v="1307"/>
    <n v="8250.5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x v="28"/>
    <x v="391"/>
    <n v="3.0909090909090908E-3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x v="28"/>
    <x v="1308"/>
    <n v="0.26040000000000002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x v="28"/>
    <x v="109"/>
    <n v="100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x v="28"/>
    <x v="109"/>
    <n v="275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x v="28"/>
    <x v="1309"/>
    <n v="8.8545454545454552E-2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x v="28"/>
    <x v="109"/>
    <n v="350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x v="28"/>
    <x v="1310"/>
    <n v="1.2142857142857143E-2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x v="28"/>
    <x v="1311"/>
    <n v="1.9428571428571427E-2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x v="28"/>
    <x v="1131"/>
    <n v="0.21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x v="28"/>
    <x v="109"/>
    <n v="250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x v="28"/>
    <x v="1312"/>
    <n v="0.01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x v="28"/>
    <x v="1313"/>
    <n v="0.65566666666666662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x v="28"/>
    <x v="881"/>
    <n v="4.4000000000000002E-4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x v="28"/>
    <x v="847"/>
    <n v="0.03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x v="28"/>
    <x v="1314"/>
    <n v="0.69750000000000001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x v="28"/>
    <x v="1315"/>
    <n v="2.2970903522205207E-2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x v="28"/>
    <x v="1316"/>
    <n v="1E-3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x v="28"/>
    <x v="1317"/>
    <n v="5.6250000000000001E-2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x v="28"/>
    <x v="109"/>
    <n v="250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x v="28"/>
    <x v="1318"/>
    <n v="2.0000000000000001E-4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x v="28"/>
    <x v="896"/>
    <n v="0.22569444444444445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x v="28"/>
    <x v="1319"/>
    <n v="3.5000000000000001E-3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x v="28"/>
    <x v="1320"/>
    <n v="9.3333333333333338E-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x v="28"/>
    <x v="1321"/>
    <n v="0.39927272727272728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x v="28"/>
    <x v="108"/>
    <n v="1.5384615384615385E-4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x v="28"/>
    <x v="1322"/>
    <n v="0.28499999999999998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x v="28"/>
    <x v="109"/>
    <n v="500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x v="28"/>
    <x v="109"/>
    <n v="150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x v="28"/>
    <x v="109"/>
    <n v="50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x v="28"/>
    <x v="109"/>
    <n v="200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x v="28"/>
    <x v="109"/>
    <n v="500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x v="28"/>
    <x v="1323"/>
    <n v="1E-4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x v="28"/>
    <x v="1324"/>
    <n v="2.4444444444444446E-2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x v="28"/>
    <x v="1325"/>
    <n v="2.1999999999999999E-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x v="28"/>
    <x v="1212"/>
    <n v="0.28333333333333333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x v="28"/>
    <x v="177"/>
    <n v="5.0000000000000001E-3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x v="28"/>
    <x v="370"/>
    <n v="2.0000000000000001E-4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x v="28"/>
    <x v="109"/>
    <n v="150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x v="20"/>
    <x v="1326"/>
    <n v="0.44333333333333336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x v="20"/>
    <x v="648"/>
    <n v="1.8125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x v="20"/>
    <x v="1327"/>
    <n v="3.0125000000000002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x v="20"/>
    <x v="1328"/>
    <n v="1.0858333333333334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x v="20"/>
    <x v="1329"/>
    <n v="1.451090909090909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x v="20"/>
    <x v="1330"/>
    <n v="3.1735714285714285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x v="20"/>
    <x v="1331"/>
    <n v="0.62973333333333337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x v="20"/>
    <x v="1332"/>
    <n v="7.2193333333333332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x v="20"/>
    <x v="1333"/>
    <n v="0.24820999999999999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x v="20"/>
    <x v="1334"/>
    <n v="1.0030845771144279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x v="20"/>
    <x v="1335"/>
    <n v="2.0579999999999998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x v="20"/>
    <x v="1336"/>
    <n v="0.31219999999999998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x v="20"/>
    <x v="1277"/>
    <n v="13.5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x v="20"/>
    <x v="1337"/>
    <n v="0.6263333333333333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x v="20"/>
    <x v="43"/>
    <n v="3.5294117647058825E-3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x v="20"/>
    <x v="1338"/>
    <n v="226.22400000000002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x v="20"/>
    <x v="1339"/>
    <n v="1.0545454545454545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x v="20"/>
    <x v="1340"/>
    <n v="0.22939999999999999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x v="20"/>
    <x v="15"/>
    <n v="5.3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x v="20"/>
    <x v="1341"/>
    <n v="1.654400000000000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x v="20"/>
    <x v="1342"/>
    <n v="3.1E-2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x v="20"/>
    <x v="1343"/>
    <n v="8.85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x v="20"/>
    <x v="1344"/>
    <n v="122.2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x v="20"/>
    <x v="1345"/>
    <n v="0.17966666666666667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x v="20"/>
    <x v="1346"/>
    <n v="0.67577090909090909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x v="20"/>
    <x v="109"/>
    <n v="75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x v="20"/>
    <x v="1347"/>
    <n v="1.524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x v="20"/>
    <x v="1348"/>
    <n v="3.7400000000000003E-2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x v="20"/>
    <x v="1349"/>
    <n v="0.2162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x v="20"/>
    <x v="1350"/>
    <n v="0.34615000000000001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x v="20"/>
    <x v="1351"/>
    <n v="3.653061224489796E-2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x v="20"/>
    <x v="1352"/>
    <n v="0.20428571428571429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x v="20"/>
    <x v="1353"/>
    <n v="0.34127272727272728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x v="20"/>
    <x v="768"/>
    <n v="3.8266666666666664E-2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x v="20"/>
    <x v="1354"/>
    <n v="8.4632000000000005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x v="20"/>
    <x v="1355"/>
    <n v="1.0307692307692308E-2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x v="20"/>
    <x v="1356"/>
    <n v="0.13020000000000001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x v="20"/>
    <x v="1357"/>
    <n v="0.20729166666666668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x v="20"/>
    <x v="1358"/>
    <n v="7.9719999999999999E-2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x v="20"/>
    <x v="1359"/>
    <n v="1.0839090909090909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x v="20"/>
    <x v="1360"/>
    <n v="4.7233333333333336E-2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x v="20"/>
    <x v="1361"/>
    <n v="0.98581818181818182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x v="20"/>
    <x v="1362"/>
    <n v="0.27077142857142855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x v="20"/>
    <x v="1363"/>
    <n v="4.9700000000000001E-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x v="20"/>
    <x v="1364"/>
    <n v="0.97060000000000002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x v="20"/>
    <x v="1365"/>
    <n v="3.7708333333333337E-2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x v="20"/>
    <x v="1366"/>
    <n v="0.80684210526315792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x v="20"/>
    <x v="1367"/>
    <n v="7.6E-3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x v="20"/>
    <x v="724"/>
    <n v="7.2727272727272727E-3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x v="20"/>
    <x v="1368"/>
    <n v="0.20449999999999999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x v="20"/>
    <x v="1369"/>
    <n v="3.2424242424242424E-3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x v="20"/>
    <x v="1370"/>
    <n v="5.0936666666666666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x v="20"/>
    <x v="843"/>
    <n v="1.6000000000000001E-3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x v="20"/>
    <x v="1371"/>
    <n v="0.33233333333333331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x v="20"/>
    <x v="1372"/>
    <n v="1.205111111111111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x v="20"/>
    <x v="1373"/>
    <n v="0.14964285714285713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x v="20"/>
    <x v="697"/>
    <n v="0.35552631578947369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x v="20"/>
    <x v="1374"/>
    <n v="0.21820000000000001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x v="20"/>
    <x v="1375"/>
    <n v="4.3643750000000002E-3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x v="20"/>
    <x v="1376"/>
    <n v="2.365000000000000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x v="20"/>
    <x v="1377"/>
    <n v="5.0907911802853437E-2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x v="20"/>
    <x v="1378"/>
    <n v="9.98235294117647E-2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x v="20"/>
    <x v="1379"/>
    <n v="1.54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x v="20"/>
    <x v="1380"/>
    <n v="0.31154285714285712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x v="20"/>
    <x v="1381"/>
    <n v="0.5284516129032258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x v="20"/>
    <x v="1382"/>
    <n v="2.6266666666666667E-2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x v="20"/>
    <x v="1383"/>
    <n v="2.7650000000000001E-2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x v="20"/>
    <x v="1384"/>
    <n v="2.3188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x v="20"/>
    <x v="1385"/>
    <n v="1.3571428571428571E-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x v="20"/>
    <x v="422"/>
    <n v="4.2857142857142859E-3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x v="20"/>
    <x v="1386"/>
    <n v="8.8888888888888892E-2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x v="20"/>
    <x v="1387"/>
    <n v="1.6018518518518519E-2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x v="20"/>
    <x v="109"/>
    <n v="4375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x v="20"/>
    <x v="1388"/>
    <n v="0.67451428571428573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x v="20"/>
    <x v="109"/>
    <n v="150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x v="20"/>
    <x v="1389"/>
    <n v="0.16966666666666666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x v="20"/>
    <x v="1390"/>
    <n v="0.37675999999999998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x v="20"/>
    <x v="109"/>
    <n v="750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x v="20"/>
    <x v="1391"/>
    <n v="1.6666666666666668E-3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x v="20"/>
    <x v="1392"/>
    <n v="1.4225000000000001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x v="11"/>
    <x v="1393"/>
    <n v="0.12970192307692308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x v="11"/>
    <x v="31"/>
    <n v="0.12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x v="11"/>
    <x v="1394"/>
    <n v="2.7033333333333331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x v="11"/>
    <x v="1395"/>
    <n v="4.2885714285714283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x v="11"/>
    <x v="1396"/>
    <n v="0.70033333333333336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x v="11"/>
    <x v="50"/>
    <n v="1.01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x v="11"/>
    <x v="1397"/>
    <n v="4.0265000000000004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x v="11"/>
    <x v="1398"/>
    <n v="2.504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x v="11"/>
    <x v="1399"/>
    <n v="0.1250125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x v="11"/>
    <x v="1400"/>
    <n v="10.153333333333334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x v="11"/>
    <x v="288"/>
    <n v="6.8666666666666668E-2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x v="11"/>
    <x v="1401"/>
    <n v="0.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x v="11"/>
    <x v="1402"/>
    <n v="3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x v="11"/>
    <x v="1403"/>
    <n v="29.5124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x v="11"/>
    <x v="87"/>
    <n v="5.1999999999999998E-2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x v="11"/>
    <x v="1404"/>
    <n v="20.033999999999999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x v="11"/>
    <x v="1405"/>
    <n v="0.36820000000000003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x v="11"/>
    <x v="1406"/>
    <n v="1.6691499999999999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x v="11"/>
    <x v="1407"/>
    <n v="2.0529999999999999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x v="11"/>
    <x v="1408"/>
    <n v="0.9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x v="11"/>
    <x v="1409"/>
    <n v="2.2611111111111111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x v="11"/>
    <x v="1410"/>
    <n v="1.252499999999999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x v="11"/>
    <x v="1411"/>
    <n v="6.2003050000000002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x v="11"/>
    <x v="578"/>
    <n v="0.15210000000000001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x v="11"/>
    <x v="31"/>
    <n v="0.666666666666666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x v="11"/>
    <x v="1412"/>
    <n v="20.68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x v="11"/>
    <x v="1413"/>
    <n v="0.20146666666666666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x v="11"/>
    <x v="1414"/>
    <n v="1.288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x v="11"/>
    <x v="1415"/>
    <n v="0.1003333333333333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x v="11"/>
    <x v="1416"/>
    <n v="30.456666666666667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x v="11"/>
    <x v="1417"/>
    <n v="0.14455555555555555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x v="11"/>
    <x v="1418"/>
    <n v="13.49615384615384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x v="11"/>
    <x v="1419"/>
    <n v="5.4333333333333331E-2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x v="11"/>
    <x v="1420"/>
    <n v="19.14818749999999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x v="11"/>
    <x v="1421"/>
    <n v="0.89867733333333333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x v="11"/>
    <x v="982"/>
    <n v="0.23142857142857143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x v="11"/>
    <x v="31"/>
    <n v="1.5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x v="11"/>
    <x v="1422"/>
    <n v="2.013850000000000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x v="11"/>
    <x v="1423"/>
    <n v="0.71190071190071191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x v="11"/>
    <x v="1424"/>
    <n v="0.33366666666666667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x v="18"/>
    <x v="109"/>
    <n v="12500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x v="18"/>
    <x v="1425"/>
    <n v="5.8199999999999997E-3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x v="18"/>
    <x v="177"/>
    <n v="5.5555555555555556E-4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x v="18"/>
    <x v="1426"/>
    <n v="1.1152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x v="18"/>
    <x v="1427"/>
    <n v="5500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x v="18"/>
    <x v="724"/>
    <n v="1.1363636363636363E-3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x v="18"/>
    <x v="833"/>
    <n v="4.0000000000000002E-4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x v="18"/>
    <x v="1428"/>
    <n v="6.0850000000000001E-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x v="18"/>
    <x v="109"/>
    <n v="500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x v="18"/>
    <x v="1429"/>
    <n v="3.61E-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x v="18"/>
    <x v="1430"/>
    <n v="1.333142857142857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x v="18"/>
    <x v="550"/>
    <n v="3.2615384615384616E-2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x v="18"/>
    <x v="871"/>
    <n v="1.8E-3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x v="18"/>
    <x v="1431"/>
    <n v="3.2499999999999999E-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x v="18"/>
    <x v="872"/>
    <n v="3.1875000000000002E-4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x v="18"/>
    <x v="109"/>
    <n v="14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x v="18"/>
    <x v="109"/>
    <n v="3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x v="18"/>
    <x v="109"/>
    <n v="400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x v="18"/>
    <x v="154"/>
    <n v="7.5000000000000002E-4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x v="18"/>
    <x v="1432"/>
    <n v="0.20080000000000001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x v="14"/>
    <x v="1433"/>
    <n v="0.69073799999999996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x v="14"/>
    <x v="1434"/>
    <n v="1.69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x v="14"/>
    <x v="1435"/>
    <n v="0.31253731343283581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x v="14"/>
    <x v="1436"/>
    <n v="1.3523523523523524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x v="14"/>
    <x v="1437"/>
    <n v="5.3220000000000001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x v="14"/>
    <x v="1438"/>
    <n v="0.26775956284153007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x v="14"/>
    <x v="1439"/>
    <n v="2.779166666666666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x v="14"/>
    <x v="1440"/>
    <n v="1.3839999999999999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x v="14"/>
    <x v="15"/>
    <n v="0.8528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x v="14"/>
    <x v="1441"/>
    <n v="8.675065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x v="14"/>
    <x v="1442"/>
    <n v="0.87958333333333338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x v="14"/>
    <x v="1443"/>
    <n v="6.83E-2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x v="14"/>
    <x v="87"/>
    <n v="5.2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x v="14"/>
    <x v="1444"/>
    <n v="0.45800000000000002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x v="14"/>
    <x v="1445"/>
    <n v="9.2279999999999998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x v="14"/>
    <x v="1446"/>
    <n v="6.1618165784832452E-2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x v="14"/>
    <x v="1447"/>
    <n v="14.425720620842572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x v="14"/>
    <x v="1448"/>
    <n v="0.22755905511811023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x v="14"/>
    <x v="25"/>
    <n v="1.2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x v="14"/>
    <x v="1449"/>
    <n v="3.0379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x v="29"/>
    <x v="1450"/>
    <n v="1.0680000000000001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x v="29"/>
    <x v="444"/>
    <n v="1.2121212121212121E-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x v="29"/>
    <x v="1451"/>
    <n v="1.3979999999999999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x v="29"/>
    <x v="370"/>
    <n v="1.6666666666666666E-2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x v="29"/>
    <x v="1452"/>
    <n v="8.4000000000000003E-4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x v="29"/>
    <x v="1453"/>
    <n v="0.855199999999999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x v="29"/>
    <x v="1454"/>
    <n v="1.6999999999999999E-3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x v="29"/>
    <x v="1455"/>
    <n v="1.4433333333333333E-2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x v="29"/>
    <x v="1456"/>
    <n v="0.19756000000000001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x v="29"/>
    <x v="1457"/>
    <n v="0.95674285714285712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x v="29"/>
    <x v="1458"/>
    <n v="1.1764705882352942E-4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x v="29"/>
    <x v="1459"/>
    <n v="6.9764705882352937E-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x v="29"/>
    <x v="1460"/>
    <n v="0.12740000000000001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x v="29"/>
    <x v="1461"/>
    <n v="1.25E-3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x v="29"/>
    <x v="1462"/>
    <n v="1.2012012012012012E-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x v="29"/>
    <x v="872"/>
    <n v="0.20399999999999999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x v="29"/>
    <x v="1463"/>
    <n v="10.251250000000001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x v="29"/>
    <x v="1464"/>
    <n v="6.6666666666666664E-4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x v="29"/>
    <x v="1465"/>
    <n v="9.4800000000000006E-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x v="29"/>
    <x v="1466"/>
    <n v="8.6059999999999999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x v="14"/>
    <x v="346"/>
    <n v="0.20519999999999999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x v="14"/>
    <x v="1467"/>
    <n v="1.5406666666666666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x v="14"/>
    <x v="1468"/>
    <n v="0.15049999999999999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x v="14"/>
    <x v="316"/>
    <n v="27.456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x v="14"/>
    <x v="1469"/>
    <n v="0.55166666666666664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x v="14"/>
    <x v="1470"/>
    <n v="1.953793333333333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x v="14"/>
    <x v="101"/>
    <n v="0.41333333333333333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x v="14"/>
    <x v="1471"/>
    <n v="4.3833333333333337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x v="14"/>
    <x v="1472"/>
    <n v="1.2588235294117647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x v="14"/>
    <x v="74"/>
    <n v="0.39687499999999998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x v="14"/>
    <x v="1473"/>
    <n v="2.41202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x v="14"/>
    <x v="1474"/>
    <n v="2.8085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x v="14"/>
    <x v="1475"/>
    <n v="1.9706666666666666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x v="14"/>
    <x v="1476"/>
    <n v="1.030166666666666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x v="14"/>
    <x v="1477"/>
    <n v="0.54200000000000004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x v="14"/>
    <x v="1478"/>
    <n v="3.495604000000000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x v="14"/>
    <x v="1479"/>
    <n v="0.14979600000000001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x v="14"/>
    <x v="1480"/>
    <n v="28.98333333333333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x v="14"/>
    <x v="1076"/>
    <n v="0.73799999999999999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x v="14"/>
    <x v="1481"/>
    <n v="0.1111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x v="30"/>
    <x v="1482"/>
    <n v="485.07060000000001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x v="30"/>
    <x v="1483"/>
    <n v="3.322568E-2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x v="30"/>
    <x v="1484"/>
    <n v="28.420833333333334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x v="30"/>
    <x v="1485"/>
    <n v="31.522220000000001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x v="30"/>
    <x v="1486"/>
    <n v="8.7004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x v="30"/>
    <x v="1487"/>
    <n v="0.11230999999999999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x v="30"/>
    <x v="1488"/>
    <n v="0.10734266666666667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x v="30"/>
    <x v="1489"/>
    <n v="1000.26375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x v="30"/>
    <x v="1490"/>
    <n v="0.5300130000000000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x v="30"/>
    <x v="1491"/>
    <n v="1.924979200000000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x v="30"/>
    <x v="1492"/>
    <n v="2.2129583333333334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x v="30"/>
    <x v="1493"/>
    <n v="1.3893066000000001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x v="30"/>
    <x v="1494"/>
    <n v="0.96834285714285717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x v="30"/>
    <x v="1495"/>
    <n v="23.29826666666666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x v="30"/>
    <x v="1496"/>
    <n v="3.3482003999999996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x v="30"/>
    <x v="1497"/>
    <n v="4.2004761904761905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x v="30"/>
    <x v="1498"/>
    <n v="0.83752350000000009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x v="30"/>
    <x v="1499"/>
    <n v="3.3496673333333336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x v="30"/>
    <x v="1500"/>
    <n v="2.2390628571428572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x v="30"/>
    <x v="1501"/>
    <n v="8.2531999999999996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x v="30"/>
    <x v="1502"/>
    <n v="1.579116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x v="30"/>
    <x v="1503"/>
    <n v="1.9292499999999999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x v="30"/>
    <x v="1504"/>
    <n v="2.4108000000000001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x v="30"/>
    <x v="1505"/>
    <n v="12.18648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x v="30"/>
    <x v="1506"/>
    <n v="0.14701793721973094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x v="30"/>
    <x v="1507"/>
    <n v="41.348618000000002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x v="30"/>
    <x v="1508"/>
    <n v="0.74026000000000003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x v="30"/>
    <x v="1509"/>
    <n v="7.12415000000000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x v="30"/>
    <x v="1510"/>
    <n v="2.3163200000000002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x v="30"/>
    <x v="1511"/>
    <n v="2.8294999999999999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x v="30"/>
    <x v="1512"/>
    <n v="210.42217400000001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x v="30"/>
    <x v="1513"/>
    <n v="4.2154999999999998E-2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x v="30"/>
    <x v="1514"/>
    <n v="203.41000400000001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x v="30"/>
    <x v="1515"/>
    <n v="0.3792888888888889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x v="30"/>
    <x v="1516"/>
    <n v="1.669666999999999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x v="30"/>
    <x v="1517"/>
    <n v="0.86650000000000005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x v="30"/>
    <x v="1518"/>
    <n v="50.29124999999999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x v="30"/>
    <x v="1519"/>
    <n v="10.2684514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x v="30"/>
    <x v="1520"/>
    <n v="4.5960462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x v="30"/>
    <x v="1521"/>
    <n v="0.887060050000000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x v="31"/>
    <x v="1522"/>
    <n v="7.62E-3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x v="31"/>
    <x v="109"/>
    <n v="9000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x v="31"/>
    <x v="1523"/>
    <n v="7.8833333333333325E-3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x v="31"/>
    <x v="1524"/>
    <n v="9.6121212121212121E-2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x v="31"/>
    <x v="1525"/>
    <n v="3.3999999999999998E-3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x v="31"/>
    <x v="833"/>
    <n v="6.2500000000000001E-4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x v="31"/>
    <x v="1526"/>
    <n v="1.1679999999999999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x v="31"/>
    <x v="151"/>
    <n v="4.5454545454545452E-3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x v="31"/>
    <x v="460"/>
    <n v="8.3333333333333332E-3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x v="31"/>
    <x v="1527"/>
    <n v="0.101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x v="31"/>
    <x v="1528"/>
    <n v="4.6666666666666669E-2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x v="31"/>
    <x v="1529"/>
    <n v="1E-3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x v="31"/>
    <x v="109"/>
    <n v="100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x v="31"/>
    <x v="109"/>
    <n v="160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x v="31"/>
    <x v="1530"/>
    <n v="2.4375000000000001E-2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x v="31"/>
    <x v="109"/>
    <n v="6690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x v="31"/>
    <x v="109"/>
    <n v="325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x v="31"/>
    <x v="1531"/>
    <n v="0.10076923076923076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x v="31"/>
    <x v="1532"/>
    <n v="9.4399999999999998E-2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x v="31"/>
    <x v="856"/>
    <n v="2.0161290322580645E-2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x v="30"/>
    <x v="1533"/>
    <n v="42.034199999999998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x v="30"/>
    <x v="1534"/>
    <n v="1.970856545454545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x v="30"/>
    <x v="1535"/>
    <n v="3.1199999999999999E-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x v="30"/>
    <x v="1536"/>
    <n v="234.42048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x v="30"/>
    <x v="1537"/>
    <n v="0.74208059999999998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x v="30"/>
    <x v="1538"/>
    <n v="4.1306666666666665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x v="30"/>
    <x v="1539"/>
    <n v="0.2314184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x v="30"/>
    <x v="1540"/>
    <n v="0.18390000000000001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x v="30"/>
    <x v="1541"/>
    <n v="97.135199485609149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x v="30"/>
    <x v="1542"/>
    <n v="1.92031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x v="30"/>
    <x v="1543"/>
    <n v="13.6594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x v="30"/>
    <x v="1544"/>
    <n v="0.234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x v="30"/>
    <x v="1545"/>
    <n v="158.3724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x v="30"/>
    <x v="1546"/>
    <n v="14.6508416875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x v="30"/>
    <x v="1547"/>
    <n v="0.2712003333333333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x v="30"/>
    <x v="1548"/>
    <n v="12.799197222222222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x v="30"/>
    <x v="1549"/>
    <n v="3.1275599999999999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x v="30"/>
    <x v="1550"/>
    <n v="2.658329199999999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x v="30"/>
    <x v="1551"/>
    <n v="2.9840599999999999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x v="30"/>
    <x v="1552"/>
    <n v="7.2124999999999995E-2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x v="30"/>
    <x v="1553"/>
    <n v="9.3699999999999992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x v="30"/>
    <x v="1554"/>
    <n v="25.027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x v="30"/>
    <x v="1555"/>
    <n v="1.6145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x v="30"/>
    <x v="1556"/>
    <n v="0.234139999999999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x v="30"/>
    <x v="1557"/>
    <n v="40.229999999999997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x v="30"/>
    <x v="1558"/>
    <n v="0.41713462499999998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x v="30"/>
    <x v="1559"/>
    <n v="4.8099600000000002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x v="30"/>
    <x v="1560"/>
    <n v="3.7850000000000002E-2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x v="30"/>
    <x v="1561"/>
    <n v="3.01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x v="30"/>
    <x v="1562"/>
    <n v="29.65360000000000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x v="30"/>
    <x v="1563"/>
    <n v="1.83639526367187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x v="30"/>
    <x v="1564"/>
    <n v="1.52094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x v="30"/>
    <x v="1565"/>
    <n v="1.7867599999999999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x v="30"/>
    <x v="1566"/>
    <n v="12.068783600000001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x v="30"/>
    <x v="1567"/>
    <n v="2.164476153846154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x v="30"/>
    <x v="1568"/>
    <n v="0.49375625000000001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x v="30"/>
    <x v="1569"/>
    <n v="1.0015879999999999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x v="30"/>
    <x v="1570"/>
    <n v="3.364100000000000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x v="30"/>
    <x v="1571"/>
    <n v="21.283874999999998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x v="30"/>
    <x v="1572"/>
    <n v="5.9561120000000002E-2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x v="30"/>
    <x v="1573"/>
    <n v="5.7590000000000003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x v="30"/>
    <x v="1574"/>
    <n v="1.3003157894736843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x v="30"/>
    <x v="1575"/>
    <n v="0.70109999999999995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x v="30"/>
    <x v="1576"/>
    <n v="11.7198555956678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x v="30"/>
    <x v="1577"/>
    <n v="2.676000666666666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x v="30"/>
    <x v="1578"/>
    <n v="2.4714285714285715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x v="30"/>
    <x v="1579"/>
    <n v="10.0939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x v="30"/>
    <x v="1580"/>
    <n v="1.286555612244898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x v="30"/>
    <x v="1581"/>
    <n v="0.70700411764705884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x v="30"/>
    <x v="1582"/>
    <n v="0.94654000000000005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x v="30"/>
    <x v="1583"/>
    <n v="1.0428999999999999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x v="30"/>
    <x v="1584"/>
    <n v="22.0655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x v="30"/>
    <x v="1585"/>
    <n v="0.10102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x v="30"/>
    <x v="1586"/>
    <n v="7.9513999999999996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x v="30"/>
    <x v="1587"/>
    <n v="0.28699999999999998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x v="30"/>
    <x v="1588"/>
    <n v="12.787666666666667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x v="30"/>
    <x v="1589"/>
    <n v="0.60669660000000003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x v="30"/>
    <x v="1590"/>
    <n v="0.2872000000000000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x v="30"/>
    <x v="1591"/>
    <n v="16.811328124999999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x v="30"/>
    <x v="1592"/>
    <n v="1.6366666666666667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x v="30"/>
    <x v="1593"/>
    <n v="0.21584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x v="30"/>
    <x v="1594"/>
    <n v="22.9954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x v="30"/>
    <x v="1595"/>
    <n v="5.9220000000000002E-2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x v="30"/>
    <x v="1596"/>
    <n v="125.1960675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x v="30"/>
    <x v="1597"/>
    <n v="0.3041893480733847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x v="30"/>
    <x v="1598"/>
    <n v="0.10929999999999999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x v="30"/>
    <x v="1599"/>
    <n v="0.314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x v="30"/>
    <x v="1600"/>
    <n v="53.14337373737374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x v="30"/>
    <x v="1601"/>
    <n v="2.5681332000000001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x v="30"/>
    <x v="1602"/>
    <n v="7.9331800000000001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x v="30"/>
    <x v="1603"/>
    <n v="0.4491680000000000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x v="30"/>
    <x v="1604"/>
    <n v="3.95865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x v="30"/>
    <x v="1605"/>
    <n v="2.134325874125873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x v="30"/>
    <x v="78"/>
    <n v="6.1500000000000001E-3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x v="30"/>
    <x v="1606"/>
    <n v="279.70100000000002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x v="30"/>
    <x v="1607"/>
    <n v="97.269225922592256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x v="30"/>
    <x v="1608"/>
    <n v="0.32264804469273745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x v="30"/>
    <x v="1609"/>
    <n v="0.5248199999999999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x v="30"/>
    <x v="1610"/>
    <n v="1.44085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x v="30"/>
    <x v="1611"/>
    <n v="0.50780000000000003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x v="14"/>
    <x v="1612"/>
    <n v="4.0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x v="14"/>
    <x v="1613"/>
    <n v="0.47457142857142859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x v="14"/>
    <x v="1614"/>
    <n v="0.56666666666666665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x v="14"/>
    <x v="1002"/>
    <n v="4.333333333333333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x v="14"/>
    <x v="1615"/>
    <n v="2.4706666666666668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x v="14"/>
    <x v="1616"/>
    <n v="0.67133333333333334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x v="14"/>
    <x v="1617"/>
    <n v="0.38824999999999998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x v="14"/>
    <x v="1618"/>
    <n v="2.3102133333333335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x v="14"/>
    <x v="1619"/>
    <n v="1.003336666666666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x v="14"/>
    <x v="1620"/>
    <n v="3.68129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x v="14"/>
    <x v="1621"/>
    <n v="2.7105250000000001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x v="14"/>
    <x v="1622"/>
    <n v="0.337611111111111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x v="14"/>
    <x v="95"/>
    <n v="0.2561666666666666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x v="14"/>
    <x v="1623"/>
    <n v="2.8126666666666669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x v="14"/>
    <x v="31"/>
    <n v="0.7142857142857143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x v="14"/>
    <x v="658"/>
    <n v="0.2439999999999999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x v="14"/>
    <x v="31"/>
    <n v="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x v="14"/>
    <x v="1415"/>
    <n v="2.0066666666666668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x v="14"/>
    <x v="1624"/>
    <n v="0.66183333333333338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x v="14"/>
    <x v="1625"/>
    <n v="0.27333333333333332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x v="14"/>
    <x v="1626"/>
    <n v="3.7749999999999999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x v="14"/>
    <x v="1627"/>
    <n v="0.68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x v="14"/>
    <x v="1628"/>
    <n v="11.364000000000001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x v="14"/>
    <x v="1629"/>
    <n v="0.13321332133213321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x v="14"/>
    <x v="1630"/>
    <n v="6.3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x v="14"/>
    <x v="1631"/>
    <n v="1.1775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x v="14"/>
    <x v="1632"/>
    <n v="0.97939090909090898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x v="14"/>
    <x v="1633"/>
    <n v="8.585000000000000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x v="14"/>
    <x v="1634"/>
    <n v="0.2663125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x v="14"/>
    <x v="28"/>
    <n v="0.50175000000000003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x v="14"/>
    <x v="1635"/>
    <n v="1.0649999999999999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x v="14"/>
    <x v="31"/>
    <n v="0.15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x v="14"/>
    <x v="1636"/>
    <n v="24.466666666666665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x v="14"/>
    <x v="1637"/>
    <n v="0.74785714285714289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x v="14"/>
    <x v="1638"/>
    <n v="0.67700000000000005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x v="14"/>
    <x v="1639"/>
    <n v="32.289333333333332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x v="14"/>
    <x v="1640"/>
    <n v="3.6937499999999998E-2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x v="14"/>
    <x v="1641"/>
    <n v="1.1217583333333332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x v="14"/>
    <x v="1266"/>
    <n v="2.0150000000000001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x v="14"/>
    <x v="1642"/>
    <n v="4.035215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x v="17"/>
    <x v="1643"/>
    <n v="3.5499999999999997E-2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x v="17"/>
    <x v="1644"/>
    <n v="6.1999999999999998E-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x v="17"/>
    <x v="709"/>
    <n v="6.2500000000000001E-4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x v="17"/>
    <x v="1645"/>
    <n v="0.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x v="17"/>
    <x v="1646"/>
    <n v="0.77454545454545454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x v="17"/>
    <x v="833"/>
    <n v="1.6666666666666666E-4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x v="17"/>
    <x v="1647"/>
    <n v="0.40379999999999999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x v="17"/>
    <x v="874"/>
    <n v="8.9285714285714283E-4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x v="17"/>
    <x v="1648"/>
    <n v="1.5733333333333332E-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x v="17"/>
    <x v="1649"/>
    <n v="4.2500000000000003E-2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x v="17"/>
    <x v="152"/>
    <n v="5.9523809523809529E-4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x v="17"/>
    <x v="1650"/>
    <n v="4.2259799999999998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x v="17"/>
    <x v="1462"/>
    <n v="1.6000000000000001E-4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x v="17"/>
    <x v="1651"/>
    <n v="0.10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x v="17"/>
    <x v="1652"/>
    <n v="7.9666666666666663E-2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x v="17"/>
    <x v="1653"/>
    <n v="9.5379999999999996E-3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x v="17"/>
    <x v="1654"/>
    <n v="0.17753749999999999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x v="17"/>
    <x v="1655"/>
    <n v="2.5600000000000002E-3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x v="17"/>
    <x v="1656"/>
    <n v="1.6259999999999999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x v="17"/>
    <x v="1657"/>
    <n v="1.8666666666666668E-2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x v="17"/>
    <x v="109"/>
    <n v="750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x v="17"/>
    <x v="1658"/>
    <n v="4.0066666666666667E-2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x v="17"/>
    <x v="1659"/>
    <n v="2.1428571428571429E-2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x v="17"/>
    <x v="1660"/>
    <n v="0.3034999999999999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x v="17"/>
    <x v="1661"/>
    <n v="0.12859154929577465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x v="17"/>
    <x v="459"/>
    <n v="6.666666666666667E-5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x v="17"/>
    <x v="1662"/>
    <n v="0.54320000000000002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x v="17"/>
    <x v="172"/>
    <n v="5.1282051282051279E-6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x v="17"/>
    <x v="109"/>
    <n v="100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x v="17"/>
    <x v="1663"/>
    <n v="0.20250000000000001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x v="17"/>
    <x v="1664"/>
    <n v="2.3600000000000001E-3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x v="17"/>
    <x v="874"/>
    <n v="1.1111111111111111E-3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x v="17"/>
    <x v="1665"/>
    <n v="1.1333333333333334E-3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x v="17"/>
    <x v="417"/>
    <n v="5.3673264005367329E-6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x v="17"/>
    <x v="1666"/>
    <n v="0.46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x v="17"/>
    <x v="1667"/>
    <n v="0.2985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x v="17"/>
    <x v="1668"/>
    <n v="0.3775714285714285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x v="17"/>
    <x v="1669"/>
    <n v="0.2636014666666666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x v="17"/>
    <x v="1670"/>
    <n v="8.6666666666666668E-5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x v="17"/>
    <x v="1671"/>
    <n v="2.361111111111111E-2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x v="11"/>
    <x v="1672"/>
    <n v="4.6300000000000001E-2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x v="11"/>
    <x v="1146"/>
    <n v="12.63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x v="11"/>
    <x v="1673"/>
    <n v="0.7344444444444444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x v="11"/>
    <x v="1674"/>
    <n v="2.258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x v="11"/>
    <x v="1675"/>
    <n v="0.63018181818181818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x v="11"/>
    <x v="1676"/>
    <n v="1.1728000000000001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x v="11"/>
    <x v="43"/>
    <n v="0.09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x v="11"/>
    <x v="1677"/>
    <n v="145.89793333333333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x v="11"/>
    <x v="31"/>
    <n v="8.5000000000000006E-3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x v="11"/>
    <x v="1678"/>
    <n v="4.1372549019607847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x v="11"/>
    <x v="1679"/>
    <n v="12.122857142857143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x v="11"/>
    <x v="31"/>
    <n v="0.25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x v="11"/>
    <x v="1680"/>
    <n v="5.331000000000000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x v="11"/>
    <x v="1681"/>
    <n v="0.98071428571428576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x v="11"/>
    <x v="1682"/>
    <n v="0.4375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x v="11"/>
    <x v="1683"/>
    <n v="9.0014285714285709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x v="11"/>
    <x v="1684"/>
    <n v="0.50060000000000004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x v="11"/>
    <x v="1675"/>
    <n v="13.864000000000001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x v="11"/>
    <x v="1685"/>
    <n v="6.4560000000000006E-2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x v="11"/>
    <x v="1686"/>
    <n v="5.35921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x v="32"/>
    <x v="1687"/>
    <n v="0.61240000000000006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x v="32"/>
    <x v="1688"/>
    <n v="7.8624999999999998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x v="32"/>
    <x v="1689"/>
    <n v="2.9356666666666666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x v="32"/>
    <x v="1690"/>
    <n v="15.818888888888889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x v="32"/>
    <x v="1691"/>
    <n v="9.2848500000000005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x v="32"/>
    <x v="1692"/>
    <n v="4.38699999999999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x v="32"/>
    <x v="1693"/>
    <n v="10.146425000000001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x v="32"/>
    <x v="1694"/>
    <n v="1.13225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x v="32"/>
    <x v="1695"/>
    <n v="1.099199126319621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x v="32"/>
    <x v="1696"/>
    <n v="29.2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x v="32"/>
    <x v="1697"/>
    <n v="4.726315789473684E-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x v="32"/>
    <x v="1698"/>
    <n v="172.99842666666669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x v="32"/>
    <x v="1699"/>
    <n v="5.6546666666666665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x v="32"/>
    <x v="1700"/>
    <n v="3.5824666666666665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x v="32"/>
    <x v="1187"/>
    <n v="0.55349999999999999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x v="32"/>
    <x v="1701"/>
    <n v="3.4645652173913044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x v="32"/>
    <x v="1702"/>
    <n v="20.379237857142858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x v="32"/>
    <x v="1703"/>
    <n v="1.7719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x v="32"/>
    <x v="1704"/>
    <n v="0.33069999999999999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x v="32"/>
    <x v="1705"/>
    <n v="1.20477777777777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x v="15"/>
    <x v="1706"/>
    <n v="0.2104950000000000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x v="15"/>
    <x v="1707"/>
    <n v="256.06590909090909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x v="15"/>
    <x v="1708"/>
    <n v="0.54774999999999996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x v="15"/>
    <x v="1709"/>
    <n v="0.99650000000000005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x v="15"/>
    <x v="1710"/>
    <n v="0.76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x v="15"/>
    <x v="1711"/>
    <n v="1.5066666666666666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x v="15"/>
    <x v="31"/>
    <n v="1.8181818181818181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x v="15"/>
    <x v="264"/>
    <n v="0.50800000000000001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x v="15"/>
    <x v="1712"/>
    <n v="0.754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x v="15"/>
    <x v="1713"/>
    <n v="8.9139999999999997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x v="15"/>
    <x v="1714"/>
    <n v="1.2224999999999999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x v="15"/>
    <x v="1715"/>
    <n v="2.7452000000000001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x v="15"/>
    <x v="1716"/>
    <n v="1.6666666666666668E-3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x v="15"/>
    <x v="1717"/>
    <n v="351.00200000000001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x v="15"/>
    <x v="1718"/>
    <n v="1.4333333333333333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x v="15"/>
    <x v="1719"/>
    <n v="0.57636363636363641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x v="15"/>
    <x v="1720"/>
    <n v="1.4166666666666667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x v="15"/>
    <x v="1721"/>
    <n v="5.8491904761904756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x v="15"/>
    <x v="1240"/>
    <n v="0.5074999999999999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x v="15"/>
    <x v="1722"/>
    <n v="3.54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x v="32"/>
    <x v="1723"/>
    <n v="2.3168571428571427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x v="32"/>
    <x v="1724"/>
    <n v="0.1084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x v="32"/>
    <x v="1725"/>
    <n v="41.262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x v="32"/>
    <x v="1726"/>
    <n v="1.246923076923077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x v="32"/>
    <x v="1727"/>
    <n v="19.841501000000001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x v="32"/>
    <x v="1728"/>
    <n v="0.92968142857142866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x v="32"/>
    <x v="1729"/>
    <n v="1.136611111111111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x v="32"/>
    <x v="1730"/>
    <n v="0.9034538461538461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x v="32"/>
    <x v="1731"/>
    <n v="13.704330000000001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x v="32"/>
    <x v="1732"/>
    <n v="1.336245631552671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x v="32"/>
    <x v="1733"/>
    <n v="3.5650870588235297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x v="32"/>
    <x v="1734"/>
    <n v="9.9160000000000004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x v="32"/>
    <x v="1735"/>
    <n v="1.6601999999999999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x v="32"/>
    <x v="1736"/>
    <n v="0.46600000000000003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x v="32"/>
    <x v="1737"/>
    <n v="199.31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x v="32"/>
    <x v="1738"/>
    <n v="1.1568461538461539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x v="32"/>
    <x v="1739"/>
    <n v="22.688214285714285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x v="32"/>
    <x v="1740"/>
    <n v="0.30533333333333335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x v="32"/>
    <x v="1741"/>
    <n v="8.0016674999999999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x v="32"/>
    <x v="1742"/>
    <n v="0.54135999999999995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x v="32"/>
    <x v="1743"/>
    <n v="1.612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x v="32"/>
    <x v="1744"/>
    <n v="136.00976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x v="32"/>
    <x v="1745"/>
    <n v="0.93025000000000002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x v="32"/>
    <x v="1746"/>
    <n v="18851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x v="32"/>
    <x v="1747"/>
    <n v="21.176200000000001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x v="32"/>
    <x v="1684"/>
    <n v="0.6257500000000000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x v="32"/>
    <x v="1748"/>
    <n v="7.7295999999999996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x v="32"/>
    <x v="1749"/>
    <n v="0.4056756756756757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x v="32"/>
    <x v="1750"/>
    <n v="0.84385714285714286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x v="32"/>
    <x v="1751"/>
    <n v="69.65085714285714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x v="32"/>
    <x v="1752"/>
    <n v="0.45712760000000002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x v="32"/>
    <x v="1753"/>
    <n v="2.882941176470588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x v="32"/>
    <x v="1754"/>
    <n v="1.001666666666666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x v="32"/>
    <x v="1755"/>
    <n v="0.28737499999999999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x v="32"/>
    <x v="1756"/>
    <n v="22.646000000000001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x v="32"/>
    <x v="1757"/>
    <n v="0.2706329113924050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x v="32"/>
    <x v="1758"/>
    <n v="33.132291666666667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x v="32"/>
    <x v="1759"/>
    <n v="1.2891999999999999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x v="32"/>
    <x v="1760"/>
    <n v="8.486818181818181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x v="32"/>
    <x v="1761"/>
    <n v="8.17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x v="32"/>
    <x v="1762"/>
    <n v="3.1179999999999999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x v="32"/>
    <x v="1763"/>
    <n v="5.0869999999999997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x v="32"/>
    <x v="1764"/>
    <n v="2.626060606060606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x v="32"/>
    <x v="1765"/>
    <n v="1.4402666666666666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x v="32"/>
    <x v="1766"/>
    <n v="9.9500000000000005E-2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x v="32"/>
    <x v="1767"/>
    <n v="24.02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x v="32"/>
    <x v="1768"/>
    <n v="50.736666666666665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x v="32"/>
    <x v="946"/>
    <n v="1.4363999999999999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x v="32"/>
    <x v="1769"/>
    <n v="1.6086071428571429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x v="32"/>
    <x v="1770"/>
    <n v="72.024799999999999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x v="32"/>
    <x v="1771"/>
    <n v="2.264720000000000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x v="32"/>
    <x v="1772"/>
    <n v="0.67830000000000001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x v="32"/>
    <x v="1773"/>
    <n v="5.5090000000000003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x v="32"/>
    <x v="1774"/>
    <n v="1.196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x v="32"/>
    <x v="1775"/>
    <n v="1.0602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x v="32"/>
    <x v="1776"/>
    <n v="7.4707692307692311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x v="32"/>
    <x v="1777"/>
    <n v="2.613205491392460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x v="32"/>
    <x v="1778"/>
    <n v="0.63694117647058823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x v="32"/>
    <x v="1779"/>
    <n v="0.76900000000000002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x v="32"/>
    <x v="1780"/>
    <n v="39.5505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x v="11"/>
    <x v="1781"/>
    <n v="5.6632653061224489E-2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x v="11"/>
    <x v="1782"/>
    <n v="4.6333333333333337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x v="11"/>
    <x v="1783"/>
    <n v="4.0342133333333328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x v="11"/>
    <x v="1784"/>
    <n v="2.1244233333333336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x v="11"/>
    <x v="1785"/>
    <n v="0.60683333333333334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x v="11"/>
    <x v="1395"/>
    <n v="0.5003333333333333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x v="11"/>
    <x v="1786"/>
    <n v="3.599326666666666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x v="11"/>
    <x v="1787"/>
    <n v="0.2224444444444444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x v="11"/>
    <x v="202"/>
    <n v="1.611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x v="11"/>
    <x v="1788"/>
    <n v="1.0406666666666666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x v="11"/>
    <x v="1789"/>
    <n v="2.88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x v="11"/>
    <x v="1790"/>
    <n v="0.8580040000000001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x v="11"/>
    <x v="1791"/>
    <n v="0.4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x v="11"/>
    <x v="1792"/>
    <n v="8.5929882352941185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x v="11"/>
    <x v="1410"/>
    <n v="0.30059999999999998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x v="11"/>
    <x v="1793"/>
    <n v="8.6958333333333329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x v="11"/>
    <x v="1794"/>
    <n v="0.14371428571428571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x v="11"/>
    <x v="1795"/>
    <n v="31.521999999999998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x v="11"/>
    <x v="1796"/>
    <n v="3.5016666666666668E-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x v="11"/>
    <x v="982"/>
    <n v="2.7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x v="14"/>
    <x v="1797"/>
    <n v="8.3502749999999999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x v="14"/>
    <x v="1798"/>
    <n v="0.78500000000000003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x v="14"/>
    <x v="1799"/>
    <n v="3.0667869565217392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x v="14"/>
    <x v="1800"/>
    <n v="0.93674728682170549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x v="14"/>
    <x v="1801"/>
    <n v="3.0368333333333335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x v="14"/>
    <x v="1802"/>
    <n v="0.20758611111111111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x v="14"/>
    <x v="1803"/>
    <n v="0.5986457142857143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x v="14"/>
    <x v="1804"/>
    <n v="25.784618752131617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x v="14"/>
    <x v="1805"/>
    <n v="0.1280094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x v="14"/>
    <x v="1806"/>
    <n v="13.22256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x v="14"/>
    <x v="1807"/>
    <n v="0.50648648648648653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x v="14"/>
    <x v="1808"/>
    <n v="0.35955555555555557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x v="14"/>
    <x v="1809"/>
    <n v="2.9306733333333335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x v="14"/>
    <x v="1810"/>
    <n v="0.37672800000000001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x v="14"/>
    <x v="946"/>
    <n v="2.1375000000000002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x v="14"/>
    <x v="1811"/>
    <n v="6.2425600000000001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x v="14"/>
    <x v="87"/>
    <n v="2.7733333333333332E-2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x v="14"/>
    <x v="1812"/>
    <n v="15.1325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x v="14"/>
    <x v="1813"/>
    <n v="0.6462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x v="14"/>
    <x v="1814"/>
    <n v="1.8109999999999999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x v="33"/>
    <x v="1815"/>
    <n v="0.82599999999999996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x v="33"/>
    <x v="1816"/>
    <n v="8.0515297906602248E-3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x v="33"/>
    <x v="1817"/>
    <n v="4.4444444444444446E-2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x v="33"/>
    <x v="1818"/>
    <n v="6.22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x v="33"/>
    <x v="1819"/>
    <n v="1.0666666666666666E-2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x v="33"/>
    <x v="174"/>
    <n v="0.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x v="33"/>
    <x v="1820"/>
    <n v="12.275534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x v="33"/>
    <x v="1821"/>
    <n v="0.7269999999999999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x v="33"/>
    <x v="1822"/>
    <n v="2.6480000000000001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x v="33"/>
    <x v="1823"/>
    <n v="1.4339200000000001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x v="33"/>
    <x v="1824"/>
    <n v="0.32985999999999999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x v="33"/>
    <x v="1825"/>
    <n v="3.3221250000000002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x v="33"/>
    <x v="1826"/>
    <n v="5.092E-2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x v="33"/>
    <x v="1827"/>
    <n v="6.7966666666666669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x v="33"/>
    <x v="1828"/>
    <n v="6.3920000000000003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x v="33"/>
    <x v="1829"/>
    <n v="4.1658603999999997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x v="33"/>
    <x v="1830"/>
    <n v="0.66395000000000004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x v="33"/>
    <x v="1831"/>
    <n v="1.2642916666666666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x v="33"/>
    <x v="1832"/>
    <n v="4.9034666666666666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x v="33"/>
    <x v="1833"/>
    <n v="1.69243999999999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x v="7"/>
    <x v="109"/>
    <n v="250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x v="7"/>
    <x v="109"/>
    <n v="275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x v="7"/>
    <x v="419"/>
    <n v="5.4545454545454543E-2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x v="7"/>
    <x v="370"/>
    <n v="1E-4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x v="7"/>
    <x v="109"/>
    <n v="150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x v="7"/>
    <x v="1834"/>
    <n v="1.2999999999999999E-2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x v="7"/>
    <x v="1835"/>
    <n v="2.5000000000000001E-4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x v="7"/>
    <x v="1836"/>
    <n v="0.27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x v="7"/>
    <x v="109"/>
    <n v="23745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x v="7"/>
    <x v="109"/>
    <n v="2500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x v="7"/>
    <x v="1837"/>
    <n v="2.16E-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x v="7"/>
    <x v="109"/>
    <n v="100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x v="7"/>
    <x v="109"/>
    <n v="50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x v="7"/>
    <x v="1838"/>
    <n v="2.5000000000000001E-2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x v="7"/>
    <x v="1839"/>
    <n v="1.5714285714285715E-3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x v="7"/>
    <x v="109"/>
    <n v="500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x v="7"/>
    <x v="109"/>
    <n v="1350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x v="7"/>
    <x v="109"/>
    <n v="75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x v="7"/>
    <x v="1840"/>
    <n v="0.73399999999999999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x v="7"/>
    <x v="167"/>
    <n v="2.6666666666666668E-4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x v="7"/>
    <x v="109"/>
    <n v="10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x v="7"/>
    <x v="1841"/>
    <n v="0.6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x v="7"/>
    <x v="109"/>
    <n v="8750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x v="7"/>
    <x v="109"/>
    <n v="64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x v="7"/>
    <x v="109"/>
    <n v="50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x v="7"/>
    <x v="1842"/>
    <n v="2.63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x v="7"/>
    <x v="1843"/>
    <n v="2.6800000000000001E-2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x v="7"/>
    <x v="1161"/>
    <n v="2E-3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x v="7"/>
    <x v="109"/>
    <n v="1250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x v="7"/>
    <x v="1844"/>
    <n v="3.2799999999999999E-3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x v="7"/>
    <x v="109"/>
    <n v="100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x v="7"/>
    <x v="1845"/>
    <n v="0.09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x v="7"/>
    <x v="1846"/>
    <n v="425025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x v="7"/>
    <x v="1847"/>
    <n v="1.1764705882352942E-5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x v="7"/>
    <x v="109"/>
    <n v="500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x v="7"/>
    <x v="1848"/>
    <n v="3.2632999999999995E-2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x v="7"/>
    <x v="109"/>
    <n v="125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x v="7"/>
    <x v="109"/>
    <n v="5500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x v="7"/>
    <x v="109"/>
    <n v="1500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x v="7"/>
    <x v="456"/>
    <n v="1.8333333333333333E-3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x v="7"/>
    <x v="1849"/>
    <n v="0.1047333333333333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x v="7"/>
    <x v="453"/>
    <n v="8.6855819339895772E-4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x v="7"/>
    <x v="1850"/>
    <n v="0.14499999999999999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x v="7"/>
    <x v="417"/>
    <n v="8.0000000000000004E-4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x v="7"/>
    <x v="1851"/>
    <n v="0.78800000000000003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x v="7"/>
    <x v="109"/>
    <n v="1500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x v="7"/>
    <x v="1852"/>
    <n v="3.4200000000000001E-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x v="7"/>
    <x v="1853"/>
    <n v="3.0866666666666668E-3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x v="7"/>
    <x v="1854"/>
    <n v="8.1081081081081077E-4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x v="7"/>
    <x v="109"/>
    <n v="25500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x v="7"/>
    <x v="415"/>
    <n v="4.9019607843137253E-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x v="7"/>
    <x v="109"/>
    <n v="210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x v="7"/>
    <x v="833"/>
    <n v="1.1904761904761904E-2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x v="7"/>
    <x v="1855"/>
    <n v="3.0000000000000001E-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x v="7"/>
    <x v="109"/>
    <n v="1650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x v="7"/>
    <x v="418"/>
    <n v="3.0303030303030303E-4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x v="7"/>
    <x v="109"/>
    <n v="6200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x v="7"/>
    <x v="109"/>
    <n v="200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x v="7"/>
    <x v="109"/>
    <n v="650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x v="7"/>
    <x v="109"/>
    <n v="2500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x v="19"/>
    <x v="1856"/>
    <n v="4.0200000000000001E-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x v="19"/>
    <x v="414"/>
    <n v="1.8571428571428571E-3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x v="19"/>
    <x v="1857"/>
    <n v="1.6833333333333332E-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x v="19"/>
    <x v="109"/>
    <n v="750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x v="19"/>
    <x v="1858"/>
    <n v="7.506666666666667E-2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x v="19"/>
    <x v="1859"/>
    <n v="0.26900000000000002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x v="19"/>
    <x v="1860"/>
    <n v="1.7098461538461538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x v="19"/>
    <x v="418"/>
    <n v="1.3636363636363637E-3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x v="19"/>
    <x v="1861"/>
    <n v="3.0666666666666665E-2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x v="19"/>
    <x v="109"/>
    <n v="750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x v="19"/>
    <x v="1862"/>
    <n v="1.0066666666666666E-2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x v="19"/>
    <x v="109"/>
    <n v="400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x v="19"/>
    <x v="1863"/>
    <n v="3.1250000000000002E-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x v="19"/>
    <x v="1864"/>
    <n v="0.15333333333333332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x v="19"/>
    <x v="1865"/>
    <n v="2.2333333333333334E-2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x v="19"/>
    <x v="1866"/>
    <n v="8.3333333333333331E-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x v="19"/>
    <x v="109"/>
    <n v="50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x v="19"/>
    <x v="459"/>
    <n v="5.0000000000000001E-3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x v="19"/>
    <x v="109"/>
    <n v="150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x v="19"/>
    <x v="1867"/>
    <n v="0.8336666666666666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x v="19"/>
    <x v="374"/>
    <n v="5.927682276229994E-5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x v="19"/>
    <x v="418"/>
    <n v="1.6666666666666666E-4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x v="19"/>
    <x v="473"/>
    <n v="1.6E-2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x v="19"/>
    <x v="1868"/>
    <n v="5.1666666666666666E-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x v="19"/>
    <x v="1869"/>
    <n v="4.0000000000000003E-5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x v="19"/>
    <x v="109"/>
    <n v="1000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x v="19"/>
    <x v="133"/>
    <n v="25000.5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x v="19"/>
    <x v="1870"/>
    <n v="17500.5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x v="19"/>
    <x v="1871"/>
    <n v="5.7285714285714287E-2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x v="19"/>
    <x v="449"/>
    <n v="1.4999999999999999E-4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x v="19"/>
    <x v="133"/>
    <n v="5000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x v="19"/>
    <x v="107"/>
    <n v="2.0000000000000002E-5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x v="19"/>
    <x v="109"/>
    <n v="500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x v="19"/>
    <x v="1872"/>
    <n v="2.5999999999999999E-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x v="19"/>
    <x v="1873"/>
    <n v="6.1199999999999997E-2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x v="19"/>
    <x v="1874"/>
    <n v="1.8000000000000001E-4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x v="19"/>
    <x v="109"/>
    <n v="400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x v="19"/>
    <x v="119"/>
    <n v="6.2500000000000003E-3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x v="19"/>
    <x v="109"/>
    <n v="500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x v="19"/>
    <x v="418"/>
    <n v="1E-3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x v="33"/>
    <x v="1875"/>
    <n v="1.6182000000000001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x v="33"/>
    <x v="1876"/>
    <n v="4.0301333333333336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x v="33"/>
    <x v="1877"/>
    <n v="1.6876245833333332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x v="33"/>
    <x v="1878"/>
    <n v="0.16289999999999999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x v="33"/>
    <x v="1789"/>
    <n v="2.88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x v="33"/>
    <x v="1879"/>
    <n v="1.6798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x v="33"/>
    <x v="1880"/>
    <n v="2.1360000000000001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x v="33"/>
    <x v="1881"/>
    <n v="0.1719999999999999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x v="33"/>
    <x v="1277"/>
    <n v="27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x v="33"/>
    <x v="1882"/>
    <n v="1.523003000000000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x v="33"/>
    <x v="1883"/>
    <n v="0.76966666666666672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x v="33"/>
    <x v="1884"/>
    <n v="8.0100000000000005E-2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x v="33"/>
    <x v="1885"/>
    <n v="7.7350000000000003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x v="33"/>
    <x v="1886"/>
    <n v="11.765333333333333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x v="33"/>
    <x v="1887"/>
    <n v="1.5599999999999999E-2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x v="33"/>
    <x v="1888"/>
    <n v="9.043333333333333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x v="33"/>
    <x v="1889"/>
    <n v="15.686666666666667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x v="33"/>
    <x v="1890"/>
    <n v="0.23952173913043479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x v="33"/>
    <x v="1891"/>
    <n v="6.134999999999999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x v="33"/>
    <x v="1892"/>
    <n v="0.2855666666666666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x v="14"/>
    <x v="965"/>
    <n v="0.91588235294117648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x v="14"/>
    <x v="1893"/>
    <n v="0.44283333333333336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x v="14"/>
    <x v="63"/>
    <n v="0.77500000000000002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x v="14"/>
    <x v="206"/>
    <n v="1.111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x v="14"/>
    <x v="1894"/>
    <n v="0.63049999999999995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x v="14"/>
    <x v="31"/>
    <n v="3.5714285714285716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x v="14"/>
    <x v="23"/>
    <n v="0.47399999999999998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x v="14"/>
    <x v="1895"/>
    <n v="2.1443400000000001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x v="14"/>
    <x v="981"/>
    <n v="0.68200000000000005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x v="14"/>
    <x v="1896"/>
    <n v="0.85970000000000013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x v="14"/>
    <x v="602"/>
    <n v="0.64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x v="14"/>
    <x v="1897"/>
    <n v="20.36403999999999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x v="14"/>
    <x v="31"/>
    <n v="0.26666666666666666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x v="14"/>
    <x v="1898"/>
    <n v="2.50009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x v="14"/>
    <x v="1262"/>
    <n v="0.52359999999999995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x v="14"/>
    <x v="1899"/>
    <n v="1.344287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x v="14"/>
    <x v="1900"/>
    <n v="0.40156249999999999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x v="14"/>
    <x v="1901"/>
    <n v="13.6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x v="14"/>
    <x v="1902"/>
    <n v="5.0041249999999995E-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x v="14"/>
    <x v="31"/>
    <n v="6.666666666666667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x v="14"/>
    <x v="1903"/>
    <n v="2.2582199999999997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x v="14"/>
    <x v="1787"/>
    <n v="0.25024999999999997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x v="14"/>
    <x v="1904"/>
    <n v="1.250999999999999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x v="14"/>
    <x v="1905"/>
    <n v="3.7964636363636362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x v="14"/>
    <x v="1906"/>
    <n v="0.59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x v="14"/>
    <x v="1907"/>
    <n v="0.39850000000000002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x v="14"/>
    <x v="1908"/>
    <n v="5.0025333333333331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x v="14"/>
    <x v="1909"/>
    <n v="2.1339999999999999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x v="14"/>
    <x v="1910"/>
    <n v="1.5595000000000001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x v="14"/>
    <x v="1911"/>
    <n v="0.17342857142857143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x v="14"/>
    <x v="1912"/>
    <n v="1.032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x v="14"/>
    <x v="1054"/>
    <n v="1.5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x v="14"/>
    <x v="1913"/>
    <n v="42.9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x v="14"/>
    <x v="1914"/>
    <n v="7.5754000000000002E-2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x v="14"/>
    <x v="1915"/>
    <n v="1.275366666666666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x v="14"/>
    <x v="31"/>
    <n v="4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x v="14"/>
    <x v="1916"/>
    <n v="0.75180999999999998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x v="14"/>
    <x v="1917"/>
    <n v="0.26400000000000001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x v="14"/>
    <x v="1918"/>
    <n v="8.1050000000000004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x v="14"/>
    <x v="1614"/>
    <n v="0.17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x v="34"/>
    <x v="1919"/>
    <n v="0.46833333333333332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x v="34"/>
    <x v="1920"/>
    <n v="7.8181818181818179E-3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x v="34"/>
    <x v="109"/>
    <n v="500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x v="34"/>
    <x v="109"/>
    <n v="1750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x v="34"/>
    <x v="109"/>
    <n v="350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x v="34"/>
    <x v="722"/>
    <n v="4.2857142857142859E-3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x v="34"/>
    <x v="109"/>
    <n v="21425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x v="34"/>
    <x v="109"/>
    <n v="1000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x v="34"/>
    <x v="1921"/>
    <n v="0.0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x v="34"/>
    <x v="840"/>
    <n v="7.894736842105263E-4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x v="34"/>
    <x v="109"/>
    <n v="5000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x v="34"/>
    <x v="109"/>
    <n v="575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x v="34"/>
    <x v="109"/>
    <n v="9000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x v="34"/>
    <x v="1922"/>
    <n v="1.1666666666666668E-3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x v="34"/>
    <x v="1923"/>
    <n v="7.7499999999999999E-2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x v="34"/>
    <x v="109"/>
    <n v="1100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x v="34"/>
    <x v="1924"/>
    <n v="8.0318181818181816E-2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x v="34"/>
    <x v="109"/>
    <n v="250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x v="34"/>
    <x v="1925"/>
    <n v="1.2999999999999999E-2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x v="34"/>
    <x v="109"/>
    <n v="5000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x v="35"/>
    <x v="1926"/>
    <n v="0.13685990000000001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x v="35"/>
    <x v="31"/>
    <n v="0.4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x v="35"/>
    <x v="1927"/>
    <n v="0.28160000000000002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x v="35"/>
    <x v="264"/>
    <n v="8.4666666666666668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x v="35"/>
    <x v="1928"/>
    <n v="1.0701333333333334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x v="35"/>
    <x v="1929"/>
    <n v="0.56474999999999997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x v="35"/>
    <x v="1930"/>
    <n v="1.02125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x v="35"/>
    <x v="1931"/>
    <n v="1.0724974999999999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x v="35"/>
    <x v="1932"/>
    <n v="1.5642499999999999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x v="35"/>
    <x v="31"/>
    <n v="1.0833333333333333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x v="35"/>
    <x v="84"/>
    <n v="0.69507692307692304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x v="35"/>
    <x v="1933"/>
    <n v="1.1211111111111112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x v="35"/>
    <x v="1934"/>
    <n v="2.0750000000000002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x v="35"/>
    <x v="2"/>
    <n v="0.28000000000000003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x v="35"/>
    <x v="640"/>
    <n v="10.3775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x v="35"/>
    <x v="1339"/>
    <n v="1.4499999999999999E-3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x v="35"/>
    <x v="1007"/>
    <n v="44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x v="35"/>
    <x v="1935"/>
    <n v="20.34316999999999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x v="35"/>
    <x v="598"/>
    <n v="0.55694444444444446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x v="35"/>
    <x v="1936"/>
    <n v="0.25850000000000001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x v="35"/>
    <x v="1937"/>
    <n v="1.4984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x v="35"/>
    <x v="1938"/>
    <n v="0.2071428571428571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x v="35"/>
    <x v="1939"/>
    <n v="0.55857142857142861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x v="35"/>
    <x v="1940"/>
    <n v="20.164000000000001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x v="35"/>
    <x v="1941"/>
    <n v="0.78120000000000001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x v="35"/>
    <x v="1942"/>
    <n v="1.9550000000000001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x v="35"/>
    <x v="1943"/>
    <n v="1.8834285714285715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x v="35"/>
    <x v="1944"/>
    <n v="1.1110909090909091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x v="35"/>
    <x v="1945"/>
    <n v="0.2690000000000000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x v="35"/>
    <x v="1946"/>
    <n v="4.1751592356687901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x v="35"/>
    <x v="1947"/>
    <n v="0.5808461538461539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x v="35"/>
    <x v="1635"/>
    <n v="0.8693877551020408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x v="35"/>
    <x v="1948"/>
    <n v="0.77766666666666662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x v="35"/>
    <x v="1949"/>
    <n v="2.456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x v="35"/>
    <x v="1950"/>
    <n v="0.71566666666666667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x v="35"/>
    <x v="1951"/>
    <n v="0.3930000000000000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x v="35"/>
    <x v="1952"/>
    <n v="1.4308724832214765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x v="35"/>
    <x v="1953"/>
    <n v="1.512222222222222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x v="35"/>
    <x v="1954"/>
    <n v="0.71199999999999997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x v="35"/>
    <x v="1787"/>
    <n v="3.7537500000000001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x v="19"/>
    <x v="109"/>
    <n v="5000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x v="19"/>
    <x v="571"/>
    <n v="7.5000000000000002E-4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x v="19"/>
    <x v="109"/>
    <n v="1000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x v="19"/>
    <x v="109"/>
    <n v="2000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x v="19"/>
    <x v="460"/>
    <n v="2.5000000000000001E-3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x v="19"/>
    <x v="109"/>
    <n v="1750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x v="19"/>
    <x v="480"/>
    <n v="3.4285714285714284E-3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x v="19"/>
    <x v="724"/>
    <n v="1.1111111111111111E-3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x v="19"/>
    <x v="1955"/>
    <n v="1.4500000000000001E-2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x v="19"/>
    <x v="1956"/>
    <n v="9.0769230769230762E-3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x v="19"/>
    <x v="1161"/>
    <n v="3.5714285714285712E-2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x v="19"/>
    <x v="109"/>
    <n v="1500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x v="19"/>
    <x v="109"/>
    <n v="400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x v="19"/>
    <x v="109"/>
    <n v="500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x v="19"/>
    <x v="109"/>
    <n v="4250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x v="19"/>
    <x v="109"/>
    <n v="500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x v="19"/>
    <x v="109"/>
    <n v="750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x v="19"/>
    <x v="109"/>
    <n v="300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x v="19"/>
    <x v="1957"/>
    <n v="4.6166666666666668E-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x v="19"/>
    <x v="722"/>
    <n v="2.5500000000000002E-4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x v="19"/>
    <x v="1958"/>
    <n v="6.235294117647059E-2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x v="19"/>
    <x v="1959"/>
    <n v="45000.5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x v="19"/>
    <x v="724"/>
    <n v="5.5555555555555558E-5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x v="19"/>
    <x v="109"/>
    <n v="500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x v="19"/>
    <x v="874"/>
    <n v="5.0000000000000001E-3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x v="19"/>
    <x v="874"/>
    <n v="1.6666666666666666E-4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x v="19"/>
    <x v="1960"/>
    <n v="0.40566666666666668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x v="19"/>
    <x v="1961"/>
    <n v="4.6600000000000001E-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x v="19"/>
    <x v="134"/>
    <n v="8.3333333333333339E-4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x v="19"/>
    <x v="109"/>
    <n v="150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x v="19"/>
    <x v="1651"/>
    <n v="8.6666666666666663E-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x v="19"/>
    <x v="874"/>
    <n v="3.3333333333333333E-2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x v="19"/>
    <x v="109"/>
    <n v="500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x v="19"/>
    <x v="466"/>
    <n v="40000.5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x v="19"/>
    <x v="1962"/>
    <n v="2.2812499999999999E-2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x v="19"/>
    <x v="1963"/>
    <n v="0.5504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x v="19"/>
    <x v="905"/>
    <n v="2.4285714285714284E-3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x v="19"/>
    <x v="1964"/>
    <n v="0.78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x v="19"/>
    <x v="1965"/>
    <n v="0.03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x v="19"/>
    <x v="1966"/>
    <n v="0.38336467204955205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x v="36"/>
    <x v="1967"/>
    <n v="6.6140000000000004E-2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x v="36"/>
    <x v="1968"/>
    <n v="78.26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x v="36"/>
    <x v="1969"/>
    <n v="0.14799999999999999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x v="36"/>
    <x v="1970"/>
    <n v="11.910628571428571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x v="36"/>
    <x v="1971"/>
    <n v="5.3710785000000003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x v="36"/>
    <x v="1972"/>
    <n v="0.12106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x v="36"/>
    <x v="1973"/>
    <n v="2.9650909090909092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x v="36"/>
    <x v="1974"/>
    <n v="2.2392500000000002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x v="36"/>
    <x v="1975"/>
    <n v="13.29129874999999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x v="36"/>
    <x v="1976"/>
    <n v="0.91921885714285712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x v="36"/>
    <x v="1977"/>
    <n v="13.484296068526247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x v="36"/>
    <x v="1978"/>
    <n v="1.5614663636363637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x v="36"/>
    <x v="1979"/>
    <n v="0.75760000000000005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x v="36"/>
    <x v="607"/>
    <n v="1.4279999999999999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x v="36"/>
    <x v="1980"/>
    <n v="0.32352380952380955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x v="36"/>
    <x v="1981"/>
    <n v="14.3095952023988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x v="36"/>
    <x v="1982"/>
    <n v="0.17552000000000001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x v="36"/>
    <x v="1983"/>
    <n v="31.616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x v="36"/>
    <x v="1984"/>
    <n v="0.12559999999999999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x v="36"/>
    <x v="1985"/>
    <n v="93.373999999999995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x v="36"/>
    <x v="1986"/>
    <n v="0.33664615384615387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x v="36"/>
    <x v="1987"/>
    <n v="0.131184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x v="36"/>
    <x v="430"/>
    <n v="1.52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x v="36"/>
    <x v="1988"/>
    <n v="55.176824999999994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x v="36"/>
    <x v="1989"/>
    <n v="0.17924999999999999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x v="36"/>
    <x v="1990"/>
    <n v="18.666666666666668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x v="36"/>
    <x v="1991"/>
    <n v="0.38800000000000001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x v="36"/>
    <x v="1992"/>
    <n v="6.1733333333333329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x v="36"/>
    <x v="1993"/>
    <n v="7.6126340882002381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x v="36"/>
    <x v="1994"/>
    <n v="0.63160000000000005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x v="36"/>
    <x v="1995"/>
    <n v="11.46652499999999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x v="36"/>
    <x v="1996"/>
    <n v="7.3300000000000004E-2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x v="36"/>
    <x v="1997"/>
    <n v="16.571028037383179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x v="36"/>
    <x v="1998"/>
    <n v="0.19719999999999999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x v="36"/>
    <x v="31"/>
    <n v="12.365591397849462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x v="36"/>
    <x v="1999"/>
    <n v="0.16286956521739129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x v="36"/>
    <x v="2000"/>
    <n v="0.830999999999999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x v="36"/>
    <x v="2001"/>
    <n v="0.70599999999999996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x v="36"/>
    <x v="2002"/>
    <n v="1.4178674351585014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x v="36"/>
    <x v="1719"/>
    <n v="10.566666666666666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x v="36"/>
    <x v="460"/>
    <n v="5.0000000000000001E-3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x v="36"/>
    <x v="109"/>
    <n v="25000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x v="36"/>
    <x v="2003"/>
    <n v="0.67119461999999996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x v="36"/>
    <x v="2004"/>
    <n v="2.0530000000000001E-3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x v="36"/>
    <x v="1131"/>
    <n v="2.1000000000000001E-2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x v="36"/>
    <x v="2005"/>
    <n v="2.1043210000000001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x v="36"/>
    <x v="2006"/>
    <n v="7.2000000000000002E-5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x v="36"/>
    <x v="2007"/>
    <n v="4.24E-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x v="36"/>
    <x v="2008"/>
    <n v="1.0333333333333333E-2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x v="36"/>
    <x v="2009"/>
    <n v="2.8639999999999998E-3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x v="36"/>
    <x v="2010"/>
    <n v="8.7216666666666665E-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x v="36"/>
    <x v="2011"/>
    <n v="3.1607142857142858E-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x v="36"/>
    <x v="2012"/>
    <n v="5.876E-2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x v="36"/>
    <x v="2013"/>
    <n v="1E-3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x v="36"/>
    <x v="2014"/>
    <n v="3.1550000000000002E-2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x v="36"/>
    <x v="2015"/>
    <n v="1.143666666666666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x v="36"/>
    <x v="2016"/>
    <n v="3.747586666666667E-2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x v="36"/>
    <x v="2017"/>
    <n v="3.0333333333333332E-3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x v="36"/>
    <x v="2018"/>
    <n v="1.360204081632653E-2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x v="36"/>
    <x v="2019"/>
    <n v="3.8775510204081632E-4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x v="37"/>
    <x v="1335"/>
    <n v="0.25724999999999998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x v="37"/>
    <x v="2020"/>
    <n v="4.2720000000000002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x v="37"/>
    <x v="2021"/>
    <n v="1.0459624999999999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x v="37"/>
    <x v="2022"/>
    <n v="0.90500000000000003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x v="37"/>
    <x v="2023"/>
    <n v="0.2462857142857142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x v="37"/>
    <x v="2024"/>
    <n v="4.5512885714285716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x v="37"/>
    <x v="1934"/>
    <n v="0.16600000000000001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x v="37"/>
    <x v="2025"/>
    <n v="1.1379999999999999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x v="37"/>
    <x v="1239"/>
    <n v="1.0009999999999999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x v="37"/>
    <x v="2026"/>
    <n v="3.1187499999999999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x v="37"/>
    <x v="2027"/>
    <n v="7.2927381197284508E-2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x v="37"/>
    <x v="2028"/>
    <n v="0.13275999999999999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x v="37"/>
    <x v="2029"/>
    <n v="1.1032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x v="37"/>
    <x v="2030"/>
    <n v="0.54984999999999995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x v="37"/>
    <x v="2031"/>
    <n v="5.4199999999999998E-2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x v="37"/>
    <x v="2032"/>
    <n v="4.2320000000000003E-2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x v="37"/>
    <x v="2033"/>
    <n v="1.6261904761904762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x v="37"/>
    <x v="2034"/>
    <n v="5.6410256410256411E-2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x v="37"/>
    <x v="2035"/>
    <n v="1.6500000000000001E-5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x v="37"/>
    <x v="2036"/>
    <n v="6.8999999999999999E-3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x v="19"/>
    <x v="1839"/>
    <n v="1.71875E-3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x v="19"/>
    <x v="2037"/>
    <n v="0.2122499999999999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x v="19"/>
    <x v="1156"/>
    <n v="6.0000000000000001E-3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x v="19"/>
    <x v="736"/>
    <n v="5.3333333333333337E-2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x v="19"/>
    <x v="459"/>
    <n v="1.4285714285714287E-4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x v="19"/>
    <x v="109"/>
    <n v="1500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x v="19"/>
    <x v="109"/>
    <n v="750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x v="19"/>
    <x v="2038"/>
    <n v="4.933333333333333E-3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x v="19"/>
    <x v="1870"/>
    <n v="17500.5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x v="19"/>
    <x v="2039"/>
    <n v="0.24531428571428571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x v="19"/>
    <x v="2040"/>
    <n v="4.3750000000000001E-4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x v="19"/>
    <x v="1154"/>
    <n v="3.8461538461538462E-4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x v="19"/>
    <x v="417"/>
    <n v="1.1428571428571429E-2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x v="19"/>
    <x v="372"/>
    <n v="15000.5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x v="19"/>
    <x v="2041"/>
    <n v="2.3666666666666667E-3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x v="19"/>
    <x v="2042"/>
    <n v="0.2260000000000000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x v="19"/>
    <x v="2043"/>
    <n v="0.10101666666666667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x v="19"/>
    <x v="2044"/>
    <n v="1.1308695652173914E-3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x v="19"/>
    <x v="109"/>
    <n v="1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x v="19"/>
    <x v="2045"/>
    <n v="3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x v="38"/>
    <x v="2046"/>
    <n v="0.15701570157015701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x v="38"/>
    <x v="2047"/>
    <n v="1.0120588235294117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x v="38"/>
    <x v="603"/>
    <n v="4.1500000000000004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x v="38"/>
    <x v="2048"/>
    <n v="2.8625000000000001E-2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x v="38"/>
    <x v="2049"/>
    <n v="9.1526315789473678E-2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x v="38"/>
    <x v="2050"/>
    <n v="2.3820606060606062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x v="38"/>
    <x v="2051"/>
    <n v="0.80193057142857138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x v="38"/>
    <x v="2052"/>
    <n v="5.8303837500000002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x v="38"/>
    <x v="2053"/>
    <n v="2.5401500000000001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x v="38"/>
    <x v="2054"/>
    <n v="1.8468042000000002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x v="38"/>
    <x v="2055"/>
    <n v="6.5633333333333335E-2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x v="38"/>
    <x v="2056"/>
    <n v="1.8480818414322251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x v="38"/>
    <x v="2057"/>
    <n v="27.884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x v="38"/>
    <x v="2058"/>
    <n v="0.19392666666666666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x v="38"/>
    <x v="2059"/>
    <n v="1.2701875999999999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x v="38"/>
    <x v="2060"/>
    <n v="0.99983416666666669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x v="38"/>
    <x v="2061"/>
    <n v="3.0026000000000002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x v="38"/>
    <x v="2062"/>
    <n v="0.74580000000000002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x v="38"/>
    <x v="2063"/>
    <n v="0.36277777777777775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x v="38"/>
    <x v="2064"/>
    <n v="4.921833333333333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x v="30"/>
    <x v="2065"/>
    <n v="0.43859999999999999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x v="30"/>
    <x v="2066"/>
    <n v="16.835999999999999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x v="30"/>
    <x v="2067"/>
    <n v="3.3612000000000002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x v="30"/>
    <x v="2068"/>
    <n v="0.6105733333333333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x v="30"/>
    <x v="2069"/>
    <n v="23.426661264181522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x v="30"/>
    <x v="2070"/>
    <n v="2.6436250000000001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x v="30"/>
    <x v="2071"/>
    <n v="0.49320999999999998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x v="30"/>
    <x v="2072"/>
    <n v="3.0274000000000001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x v="30"/>
    <x v="970"/>
    <n v="0.5222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x v="30"/>
    <x v="2073"/>
    <n v="6.1305346666666667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x v="30"/>
    <x v="2074"/>
    <n v="1.1589259259259259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x v="30"/>
    <x v="2075"/>
    <n v="0.47299999999999998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x v="30"/>
    <x v="2076"/>
    <n v="4.480749999999999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x v="30"/>
    <x v="2077"/>
    <n v="0.45206000000000002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x v="30"/>
    <x v="2078"/>
    <n v="7336.0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x v="30"/>
    <x v="2079"/>
    <n v="13.109333333333334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x v="30"/>
    <x v="2080"/>
    <n v="9.2272800000000004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x v="30"/>
    <x v="2081"/>
    <n v="0.24656666666666666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x v="30"/>
    <x v="2082"/>
    <n v="0.84499999999999997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x v="30"/>
    <x v="101"/>
    <n v="0.281818181818181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x v="39"/>
    <x v="2083"/>
    <n v="0.11666666666666667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x v="39"/>
    <x v="2084"/>
    <n v="9.1374999999999998E-2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x v="39"/>
    <x v="109"/>
    <n v="2999.5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x v="39"/>
    <x v="2085"/>
    <n v="0.13918986497749625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x v="39"/>
    <x v="2086"/>
    <n v="0.10943749999999999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x v="39"/>
    <x v="2087"/>
    <n v="0.10012500000000001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x v="39"/>
    <x v="2088"/>
    <n v="4.6666666666666669E-2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x v="39"/>
    <x v="550"/>
    <n v="0.106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x v="39"/>
    <x v="2089"/>
    <n v="2.1999999999999999E-2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x v="39"/>
    <x v="109"/>
    <n v="999.5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x v="39"/>
    <x v="109"/>
    <n v="1637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x v="39"/>
    <x v="2090"/>
    <n v="0.1679902260232132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x v="39"/>
    <x v="2091"/>
    <n v="7.9166666666666663E-2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x v="39"/>
    <x v="109"/>
    <n v="500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x v="39"/>
    <x v="2092"/>
    <n v="2.5999999999999999E-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x v="39"/>
    <x v="156"/>
    <n v="2.0960000000000001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x v="39"/>
    <x v="886"/>
    <n v="1E-3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x v="39"/>
    <x v="2093"/>
    <n v="0.156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x v="39"/>
    <x v="1131"/>
    <n v="5.2499999999999998E-2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x v="39"/>
    <x v="109"/>
    <n v="250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x v="39"/>
    <x v="174"/>
    <n v="7.1999999999999998E-3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x v="39"/>
    <x v="2094"/>
    <n v="5.0000000000000001E-3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x v="39"/>
    <x v="2095"/>
    <n v="2.7692307692307693E-2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x v="39"/>
    <x v="2096"/>
    <n v="1.1421319796954316E-3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x v="39"/>
    <x v="109"/>
    <n v="200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x v="39"/>
    <x v="172"/>
    <n v="2.5000000000000001E-2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x v="39"/>
    <x v="1671"/>
    <n v="6.7999999999999996E-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x v="39"/>
    <x v="2097"/>
    <n v="0.2505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x v="39"/>
    <x v="1161"/>
    <n v="2.8571428571428574E-4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x v="39"/>
    <x v="2098"/>
    <n v="2.6028125000000002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x v="39"/>
    <x v="109"/>
    <n v="999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x v="39"/>
    <x v="109"/>
    <n v="400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x v="39"/>
    <x v="2099"/>
    <n v="1.25E-4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x v="39"/>
    <x v="2100"/>
    <n v="1.075471698113207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x v="39"/>
    <x v="419"/>
    <n v="3.7499999999999999E-2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x v="39"/>
    <x v="2101"/>
    <n v="0.33100000000000002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x v="39"/>
    <x v="119"/>
    <n v="4.7619047619047619E-4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x v="39"/>
    <x v="2102"/>
    <n v="0.46833333333333332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x v="39"/>
    <x v="2103"/>
    <n v="9.6363636363636356E-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x v="39"/>
    <x v="109"/>
    <n v="5000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x v="6"/>
    <x v="2104"/>
    <n v="1.316E-2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x v="6"/>
    <x v="43"/>
    <n v="0.96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x v="6"/>
    <x v="1444"/>
    <n v="1.145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x v="6"/>
    <x v="984"/>
    <n v="7.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x v="6"/>
    <x v="212"/>
    <n v="0.87233333333333329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x v="6"/>
    <x v="2105"/>
    <n v="0.58919999999999995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x v="6"/>
    <x v="2106"/>
    <n v="0.4788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x v="6"/>
    <x v="78"/>
    <n v="2.0499999999999998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x v="6"/>
    <x v="2107"/>
    <n v="1.5175000000000001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x v="6"/>
    <x v="2108"/>
    <n v="1.0533333333333332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x v="6"/>
    <x v="78"/>
    <n v="0.68333333333333335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x v="6"/>
    <x v="2109"/>
    <n v="1.076000000000000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x v="6"/>
    <x v="2110"/>
    <n v="5.528374999999999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x v="6"/>
    <x v="2111"/>
    <n v="7.4999999999999997E-3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x v="6"/>
    <x v="2112"/>
    <n v="14.6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x v="6"/>
    <x v="2113"/>
    <n v="1.32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x v="6"/>
    <x v="2114"/>
    <n v="10.2645125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x v="6"/>
    <x v="578"/>
    <n v="0.63375000000000004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x v="6"/>
    <x v="2115"/>
    <n v="1.1663479999999999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x v="6"/>
    <x v="2116"/>
    <n v="0.26600000000000001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x v="6"/>
    <x v="2117"/>
    <n v="0.6660000000000000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x v="6"/>
    <x v="2118"/>
    <n v="6.11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x v="6"/>
    <x v="2119"/>
    <n v="4.2649999999999997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x v="6"/>
    <x v="935"/>
    <n v="0.115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x v="6"/>
    <x v="1007"/>
    <n v="0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x v="6"/>
    <x v="2120"/>
    <n v="8.4075000000000006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x v="6"/>
    <x v="582"/>
    <n v="2.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x v="6"/>
    <x v="2121"/>
    <n v="0.9022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x v="6"/>
    <x v="2122"/>
    <n v="0.5688888888888888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x v="6"/>
    <x v="2123"/>
    <n v="1.0820000000000001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x v="6"/>
    <x v="2124"/>
    <n v="4.0107999999999997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x v="6"/>
    <x v="2125"/>
    <n v="0.566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x v="6"/>
    <x v="2126"/>
    <n v="0.7144239999999999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x v="6"/>
    <x v="2127"/>
    <n v="0.57714285714285718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x v="6"/>
    <x v="1003"/>
    <n v="0.40333333333333332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x v="6"/>
    <x v="2128"/>
    <n v="16.98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x v="6"/>
    <x v="2129"/>
    <n v="0.26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x v="6"/>
    <x v="2130"/>
    <n v="17.671666666666667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x v="6"/>
    <x v="2131"/>
    <n v="0.52400000000000002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x v="6"/>
    <x v="1627"/>
    <n v="5.4399999999999997E-2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x v="6"/>
    <x v="31"/>
    <n v="5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x v="6"/>
    <x v="31"/>
    <n v="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x v="6"/>
    <x v="1014"/>
    <n v="2.0666666666666667E-2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x v="6"/>
    <x v="2132"/>
    <n v="7.6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x v="6"/>
    <x v="101"/>
    <n v="4.7692307692307692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x v="6"/>
    <x v="2133"/>
    <n v="0.71833333333333338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x v="6"/>
    <x v="966"/>
    <n v="1.2024999999999999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x v="6"/>
    <x v="2134"/>
    <n v="4.7679999999999998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x v="6"/>
    <x v="2135"/>
    <n v="0.28031578947368418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x v="6"/>
    <x v="31"/>
    <n v="1.2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x v="6"/>
    <x v="1934"/>
    <n v="1.106666666666666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x v="6"/>
    <x v="2136"/>
    <n v="0.9559966666666666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x v="6"/>
    <x v="2137"/>
    <n v="1.169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x v="6"/>
    <x v="2138"/>
    <n v="0.5037037037037036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x v="6"/>
    <x v="2139"/>
    <n v="2.3387375000000001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x v="6"/>
    <x v="919"/>
    <n v="0.4849999999999999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x v="6"/>
    <x v="31"/>
    <n v="1.8888888888888888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x v="6"/>
    <x v="966"/>
    <n v="2.8294117647058825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x v="6"/>
    <x v="2140"/>
    <n v="1.95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x v="6"/>
    <x v="87"/>
    <n v="0.74285714285714288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x v="6"/>
    <x v="460"/>
    <n v="4.0000000000000001E-3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x v="6"/>
    <x v="109"/>
    <n v="75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x v="6"/>
    <x v="109"/>
    <n v="60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x v="6"/>
    <x v="2141"/>
    <n v="2.5000000000000001E-2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x v="6"/>
    <x v="2142"/>
    <n v="4.3018181818181818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x v="6"/>
    <x v="109"/>
    <n v="400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x v="6"/>
    <x v="109"/>
    <n v="100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x v="6"/>
    <x v="418"/>
    <n v="3.5000000000000003E-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x v="6"/>
    <x v="460"/>
    <n v="1.4285714285714287E-4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x v="6"/>
    <x v="2143"/>
    <n v="0.62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x v="6"/>
    <x v="109"/>
    <n v="225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x v="6"/>
    <x v="1160"/>
    <n v="2.1111111111111112E-2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x v="6"/>
    <x v="109"/>
    <n v="475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x v="6"/>
    <x v="2144"/>
    <n v="4.3894736842105264E-2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x v="6"/>
    <x v="2145"/>
    <n v="0.3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x v="6"/>
    <x v="2146"/>
    <n v="0.24333333333333335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x v="6"/>
    <x v="2147"/>
    <n v="2.5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x v="6"/>
    <x v="109"/>
    <n v="50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x v="6"/>
    <x v="1922"/>
    <n v="3.5000000000000003E-2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x v="6"/>
    <x v="2148"/>
    <n v="0.13300000000000001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x v="6"/>
    <x v="2149"/>
    <n v="0.02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x v="6"/>
    <x v="2150"/>
    <n v="0.2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x v="6"/>
    <x v="167"/>
    <n v="1.5748031496062992E-3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x v="6"/>
    <x v="1462"/>
    <n v="8.0000000000000004E-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x v="6"/>
    <x v="109"/>
    <n v="1444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x v="6"/>
    <x v="2151"/>
    <n v="1.5581717451523546E-2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x v="6"/>
    <x v="2152"/>
    <n v="0.1008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x v="6"/>
    <x v="2153"/>
    <n v="2.52070400000000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x v="6"/>
    <x v="2011"/>
    <n v="1.18E-2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x v="6"/>
    <x v="2154"/>
    <n v="3.7499999999999999E-2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x v="6"/>
    <x v="2155"/>
    <n v="9.3399999999999997E-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x v="6"/>
    <x v="109"/>
    <n v="150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x v="6"/>
    <x v="2156"/>
    <n v="0.3176666666666666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x v="6"/>
    <x v="1656"/>
    <n v="0.1084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x v="6"/>
    <x v="2157"/>
    <n v="1.4E-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x v="6"/>
    <x v="109"/>
    <n v="7500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x v="6"/>
    <x v="2158"/>
    <n v="4.3333333333333331E-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x v="6"/>
    <x v="1153"/>
    <n v="1.0500000000000001E-2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x v="6"/>
    <x v="2159"/>
    <n v="9.6666666666666672E-3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x v="6"/>
    <x v="2160"/>
    <n v="0.2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x v="6"/>
    <x v="109"/>
    <n v="275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x v="6"/>
    <x v="2161"/>
    <n v="4.581818181818182E-2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x v="6"/>
    <x v="2162"/>
    <n v="2.544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x v="6"/>
    <x v="2163"/>
    <n v="1.8499999999999999E-2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x v="6"/>
    <x v="2164"/>
    <n v="2.8888888888888888E-3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x v="6"/>
    <x v="152"/>
    <n v="2.5000000000000001E-2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x v="6"/>
    <x v="874"/>
    <n v="2.5000000000000001E-2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x v="6"/>
    <x v="109"/>
    <n v="1500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x v="6"/>
    <x v="2165"/>
    <n v="3.8066666666666665E-2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x v="6"/>
    <x v="857"/>
    <n v="7.0000000000000001E-3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x v="6"/>
    <x v="2166"/>
    <n v="0.13650000000000001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x v="6"/>
    <x v="2167"/>
    <n v="0.05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x v="6"/>
    <x v="724"/>
    <n v="4.5454545454545452E-3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x v="6"/>
    <x v="109"/>
    <n v="2500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x v="6"/>
    <x v="2168"/>
    <n v="4.6000000000000001E-4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x v="6"/>
    <x v="2169"/>
    <n v="1.25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x v="6"/>
    <x v="2170"/>
    <n v="0.18333333333333332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x v="6"/>
    <x v="2171"/>
    <n v="2.6333333333333334E-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x v="6"/>
    <x v="109"/>
    <n v="500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x v="6"/>
    <x v="2172"/>
    <n v="0.34050000000000002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x v="6"/>
    <x v="417"/>
    <n v="1.090909090909091E-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x v="6"/>
    <x v="374"/>
    <n v="3.3333333333333333E-2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x v="6"/>
    <x v="2173"/>
    <n v="2.5999999999999998E-4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x v="6"/>
    <x v="152"/>
    <n v="1.4999999999999999E-2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x v="6"/>
    <x v="2174"/>
    <n v="0.41466666666666668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x v="6"/>
    <x v="2175"/>
    <n v="0.16142857142857142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x v="6"/>
    <x v="123"/>
    <n v="3.3333333333333332E-4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x v="6"/>
    <x v="178"/>
    <n v="0.1056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x v="6"/>
    <x v="469"/>
    <n v="2.0833333333333333E-3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x v="6"/>
    <x v="372"/>
    <n v="15000.5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x v="6"/>
    <x v="2176"/>
    <n v="2.1899999999999999E-2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x v="6"/>
    <x v="2177"/>
    <n v="1.127777777777777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x v="6"/>
    <x v="459"/>
    <n v="1.3850415512465375E-4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x v="6"/>
    <x v="524"/>
    <n v="12500.5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x v="6"/>
    <x v="2178"/>
    <n v="2.444E-2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x v="6"/>
    <x v="2179"/>
    <n v="0.14499999999999999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x v="6"/>
    <x v="2180"/>
    <n v="0.23621621621621622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x v="6"/>
    <x v="2181"/>
    <n v="0.68100000000000005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x v="6"/>
    <x v="2182"/>
    <n v="1.0200000000000001E-2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x v="6"/>
    <x v="2183"/>
    <n v="1.1183333333333334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x v="40"/>
    <x v="2184"/>
    <n v="5.16E-2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x v="40"/>
    <x v="31"/>
    <n v="5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x v="40"/>
    <x v="31"/>
    <n v="0.6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x v="40"/>
    <x v="1912"/>
    <n v="86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x v="40"/>
    <x v="2185"/>
    <n v="1.844027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x v="40"/>
    <x v="1054"/>
    <n v="8.3333333333333329E-2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x v="40"/>
    <x v="2186"/>
    <n v="0.78500000000000003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x v="40"/>
    <x v="31"/>
    <n v="0.55555555555555558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x v="40"/>
    <x v="2187"/>
    <n v="8.1655499999999996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x v="40"/>
    <x v="2188"/>
    <n v="1.2615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x v="40"/>
    <x v="938"/>
    <n v="7.9500000000000001E-2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x v="40"/>
    <x v="2189"/>
    <n v="4.3440000000000003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x v="40"/>
    <x v="2190"/>
    <n v="0.8287096774193548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x v="40"/>
    <x v="1277"/>
    <n v="1.0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x v="40"/>
    <x v="2191"/>
    <n v="1.4124000000000001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x v="40"/>
    <x v="602"/>
    <n v="0.36571428571428571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x v="40"/>
    <x v="25"/>
    <n v="2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x v="40"/>
    <x v="300"/>
    <n v="2.7033333333333331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x v="40"/>
    <x v="2192"/>
    <n v="2.0575000000000001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x v="40"/>
    <x v="2193"/>
    <n v="0.33512500000000001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x v="38"/>
    <x v="524"/>
    <n v="12500.5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x v="38"/>
    <x v="2194"/>
    <n v="1.6339999999999999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x v="38"/>
    <x v="109"/>
    <n v="150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x v="38"/>
    <x v="460"/>
    <n v="3.3333333333333333E-2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x v="38"/>
    <x v="109"/>
    <n v="2500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x v="38"/>
    <x v="370"/>
    <n v="4.0000000000000003E-5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x v="38"/>
    <x v="2195"/>
    <n v="0.53600000000000003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x v="38"/>
    <x v="2196"/>
    <n v="250012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x v="38"/>
    <x v="453"/>
    <n v="5.0000000000000002E-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x v="38"/>
    <x v="109"/>
    <n v="250000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x v="38"/>
    <x v="2197"/>
    <n v="2.1919999999999999E-4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x v="38"/>
    <x v="2198"/>
    <n v="3.2099999999999997E-2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x v="38"/>
    <x v="2199"/>
    <n v="3.0249999999999999E-2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x v="38"/>
    <x v="109"/>
    <n v="750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x v="38"/>
    <x v="2200"/>
    <n v="4.766666666666667E-2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x v="38"/>
    <x v="2201"/>
    <n v="1.1016666666666666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x v="38"/>
    <x v="2202"/>
    <n v="3.5443037974683546E-2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x v="38"/>
    <x v="109"/>
    <n v="4000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x v="38"/>
    <x v="109"/>
    <n v="500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x v="38"/>
    <x v="109"/>
    <n v="1500000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x v="6"/>
    <x v="2203"/>
    <n v="1.827E-4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x v="6"/>
    <x v="662"/>
    <n v="0.24360000000000001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x v="6"/>
    <x v="2204"/>
    <n v="10.68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x v="6"/>
    <x v="2205"/>
    <n v="0.50356899999999993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x v="6"/>
    <x v="2206"/>
    <n v="0.32700000000000001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x v="6"/>
    <x v="2207"/>
    <n v="7.575333333333333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x v="6"/>
    <x v="2208"/>
    <n v="0.5696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x v="6"/>
    <x v="938"/>
    <n v="0.74199999999999999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x v="6"/>
    <x v="2209"/>
    <n v="0.4642857142857143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x v="6"/>
    <x v="938"/>
    <n v="6.36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x v="6"/>
    <x v="2210"/>
    <n v="0.53416666666666668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x v="6"/>
    <x v="2211"/>
    <n v="0.65843750000000001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x v="6"/>
    <x v="2212"/>
    <n v="4.3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x v="6"/>
    <x v="607"/>
    <n v="1.0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x v="6"/>
    <x v="2213"/>
    <n v="1.6020000000000001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x v="6"/>
    <x v="2214"/>
    <n v="1.4999999999999999E-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x v="6"/>
    <x v="2215"/>
    <n v="48.671428571428571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x v="6"/>
    <x v="2216"/>
    <n v="0.32366666666666666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x v="6"/>
    <x v="578"/>
    <n v="6.76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x v="6"/>
    <x v="2217"/>
    <n v="0.65500000000000003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x v="38"/>
    <x v="2218"/>
    <n v="1.7190000000000001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x v="38"/>
    <x v="2219"/>
    <n v="1.275749999999999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x v="38"/>
    <x v="2220"/>
    <n v="33.997182000000002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x v="38"/>
    <x v="2221"/>
    <n v="0.21627586206896551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x v="38"/>
    <x v="2222"/>
    <n v="0.48659999999999998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x v="38"/>
    <x v="269"/>
    <n v="0.25319999999999998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x v="38"/>
    <x v="2223"/>
    <n v="11.50008333333333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x v="38"/>
    <x v="31"/>
    <n v="0.04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x v="38"/>
    <x v="2224"/>
    <n v="35.307000000000002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x v="38"/>
    <x v="31"/>
    <n v="0.5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x v="38"/>
    <x v="2225"/>
    <n v="0.878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x v="38"/>
    <x v="2226"/>
    <n v="0.36882352941176472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x v="38"/>
    <x v="2227"/>
    <n v="0.33433333333333332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x v="38"/>
    <x v="2228"/>
    <n v="1.3732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x v="38"/>
    <x v="2229"/>
    <n v="52.48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x v="38"/>
    <x v="2230"/>
    <n v="4.0119999999999996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x v="38"/>
    <x v="2231"/>
    <n v="0.29637142857142856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x v="38"/>
    <x v="2232"/>
    <n v="5.1514499999999996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x v="38"/>
    <x v="2233"/>
    <n v="3.2099999999999997E-2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x v="38"/>
    <x v="31"/>
    <n v="0.3703703703703703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x v="38"/>
    <x v="2234"/>
    <n v="45.9820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x v="38"/>
    <x v="2235"/>
    <n v="1.0528735791516497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x v="38"/>
    <x v="2107"/>
    <n v="0.43357142857142855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x v="38"/>
    <x v="2236"/>
    <n v="15.042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x v="38"/>
    <x v="2237"/>
    <n v="0.31931500000000002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x v="38"/>
    <x v="2133"/>
    <n v="0.8132075471698113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x v="38"/>
    <x v="2238"/>
    <n v="0.13500000000000001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x v="38"/>
    <x v="2107"/>
    <n v="5.0583333333333336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x v="38"/>
    <x v="2239"/>
    <n v="9.9796666666666667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x v="38"/>
    <x v="2240"/>
    <n v="9.4799999999999995E-2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x v="38"/>
    <x v="2241"/>
    <n v="0.24733333333333332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x v="38"/>
    <x v="2242"/>
    <n v="15.61666666666666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x v="38"/>
    <x v="2243"/>
    <n v="3.923999999999999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x v="38"/>
    <x v="2244"/>
    <n v="2.8275999999999999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x v="38"/>
    <x v="2245"/>
    <n v="0.14032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x v="38"/>
    <x v="2246"/>
    <n v="2.5652941176470589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x v="38"/>
    <x v="2247"/>
    <n v="2.7394117647058822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x v="38"/>
    <x v="2248"/>
    <n v="0.19227272727272726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x v="38"/>
    <x v="2249"/>
    <n v="4.3297619047619049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x v="38"/>
    <x v="2250"/>
    <n v="0.46933333333333332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x v="38"/>
    <x v="2251"/>
    <n v="0.7458571428571428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x v="38"/>
    <x v="2252"/>
    <n v="2.2417777777777776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x v="38"/>
    <x v="288"/>
    <n v="7.2099999999999997E-2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x v="38"/>
    <x v="2253"/>
    <n v="17.601428571428571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x v="38"/>
    <x v="2254"/>
    <n v="1.5109999999999999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x v="38"/>
    <x v="2255"/>
    <n v="0.51600000000000001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x v="38"/>
    <x v="2256"/>
    <n v="58.417777777777779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x v="38"/>
    <x v="2257"/>
    <n v="0.21002499999999999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x v="38"/>
    <x v="2258"/>
    <n v="6.5805999999999996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x v="38"/>
    <x v="2259"/>
    <n v="6.2233333333333335E-2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x v="38"/>
    <x v="31"/>
    <n v="0.8571428571428571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x v="38"/>
    <x v="66"/>
    <n v="0.8479999999999999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x v="38"/>
    <x v="2260"/>
    <n v="4.395999999999999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x v="38"/>
    <x v="2261"/>
    <n v="37.512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x v="38"/>
    <x v="2262"/>
    <n v="0.27196710000000002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x v="38"/>
    <x v="2263"/>
    <n v="1.26732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x v="38"/>
    <x v="2264"/>
    <n v="4.2639999999999997E-2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x v="38"/>
    <x v="10"/>
    <n v="2.0099999999999998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x v="38"/>
    <x v="2265"/>
    <n v="21.74278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x v="38"/>
    <x v="1881"/>
    <n v="0.16125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x v="38"/>
    <x v="2266"/>
    <n v="3.0566666666666666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x v="38"/>
    <x v="602"/>
    <n v="0.23132530120481928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x v="38"/>
    <x v="2267"/>
    <n v="11.000666666666667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x v="38"/>
    <x v="2268"/>
    <n v="0.87473333333333336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x v="38"/>
    <x v="2269"/>
    <n v="0.442355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x v="38"/>
    <x v="2270"/>
    <n v="3.7692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x v="38"/>
    <x v="2271"/>
    <n v="9.4303797468354433E-2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x v="38"/>
    <x v="2272"/>
    <n v="16.64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x v="38"/>
    <x v="313"/>
    <n v="0.8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x v="38"/>
    <x v="938"/>
    <n v="0.1696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x v="38"/>
    <x v="2273"/>
    <n v="1.3783333333333334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x v="38"/>
    <x v="840"/>
    <n v="2.1428571428571429E-2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x v="38"/>
    <x v="177"/>
    <n v="8.0000000000000004E-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x v="38"/>
    <x v="109"/>
    <n v="15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x v="38"/>
    <x v="2274"/>
    <n v="10000.5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x v="38"/>
    <x v="109"/>
    <n v="1250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x v="38"/>
    <x v="109"/>
    <n v="2500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x v="38"/>
    <x v="374"/>
    <n v="6.0000000000000002E-5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x v="38"/>
    <x v="2275"/>
    <n v="2.5055555555555557E-2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x v="38"/>
    <x v="2276"/>
    <n v="2.2333333333333334E-2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x v="38"/>
    <x v="109"/>
    <n v="50000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x v="38"/>
    <x v="2277"/>
    <n v="6.6839999999999998E-3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x v="38"/>
    <x v="2278"/>
    <n v="5.8700000000000002E-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x v="38"/>
    <x v="2279"/>
    <n v="2.82366666666666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x v="38"/>
    <x v="167"/>
    <n v="1.3333333333333334E-4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x v="38"/>
    <x v="2280"/>
    <n v="1.6779999999999999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x v="38"/>
    <x v="453"/>
    <n v="5.7142857142857147E-4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x v="38"/>
    <x v="2281"/>
    <n v="2.1874999999999999E-2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x v="38"/>
    <x v="2282"/>
    <n v="5.6400000000000005E-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x v="38"/>
    <x v="2283"/>
    <n v="0.33400000000000002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x v="38"/>
    <x v="2284"/>
    <n v="0.71730000000000005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x v="38"/>
    <x v="374"/>
    <n v="1.6666666666666666E-4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x v="38"/>
    <x v="2285"/>
    <n v="5.3749999999999999E-2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x v="38"/>
    <x v="2286"/>
    <n v="7.8571428571428577E-6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x v="38"/>
    <x v="2287"/>
    <n v="5.1839999999999997E-2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x v="38"/>
    <x v="2288"/>
    <n v="0.1004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x v="38"/>
    <x v="2289"/>
    <n v="1.0500000000000001E-2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x v="38"/>
    <x v="2290"/>
    <n v="3.2272727272727271E-3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x v="38"/>
    <x v="2291"/>
    <n v="0.18709999999999999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x v="38"/>
    <x v="2292"/>
    <n v="2.8192965855019175E-4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x v="38"/>
    <x v="2293"/>
    <n v="1.0514999999999999E-3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x v="38"/>
    <x v="109"/>
    <n v="450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x v="38"/>
    <x v="1228"/>
    <n v="6.2222222222222219E-3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x v="38"/>
    <x v="2294"/>
    <n v="2.35E-2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x v="38"/>
    <x v="2295"/>
    <n v="0.15028332101502834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x v="38"/>
    <x v="1161"/>
    <n v="2E-3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x v="38"/>
    <x v="895"/>
    <n v="6.2500000000000003E-3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x v="38"/>
    <x v="2296"/>
    <n v="6.3E-3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x v="38"/>
    <x v="2297"/>
    <n v="9.0061538461538457E-2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x v="38"/>
    <x v="2298"/>
    <n v="0.4572800000000000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x v="38"/>
    <x v="2299"/>
    <n v="3.5377777777777777E-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x v="38"/>
    <x v="2300"/>
    <n v="0.23663800000000001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x v="38"/>
    <x v="2301"/>
    <n v="9.1000000000000004E-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x v="38"/>
    <x v="1866"/>
    <n v="6.2500000000000003E-3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x v="38"/>
    <x v="2302"/>
    <n v="5.0000000000000001E-4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x v="38"/>
    <x v="2303"/>
    <n v="5.3284182305630028E-2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x v="38"/>
    <x v="2304"/>
    <n v="8.5750000000000007E-2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x v="38"/>
    <x v="2305"/>
    <n v="0.1758000000000000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x v="38"/>
    <x v="2306"/>
    <n v="5.7054899948691638E-3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x v="38"/>
    <x v="2307"/>
    <n v="0.91349999999999998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x v="38"/>
    <x v="746"/>
    <n v="2.5000000000000001E-2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x v="38"/>
    <x v="2308"/>
    <n v="2.503200000000000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x v="38"/>
    <x v="2309"/>
    <n v="6.8749999999999996E-4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x v="38"/>
    <x v="2310"/>
    <n v="0.28902439024390242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x v="38"/>
    <x v="2311"/>
    <n v="0.61899999999999999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x v="38"/>
    <x v="2312"/>
    <n v="7.0145423438836615E-3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x v="38"/>
    <x v="2313"/>
    <n v="7.9050000000000002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x v="38"/>
    <x v="2314"/>
    <n v="6.4999999999999997E-4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x v="38"/>
    <x v="2315"/>
    <n v="0.13266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x v="38"/>
    <x v="167"/>
    <n v="3.7735849056603772E-4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x v="38"/>
    <x v="2316"/>
    <n v="0.21312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x v="38"/>
    <x v="2317"/>
    <n v="2.605E-2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x v="38"/>
    <x v="2318"/>
    <n v="0.42136363636363638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x v="38"/>
    <x v="109"/>
    <n v="3750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x v="38"/>
    <x v="419"/>
    <n v="4.0000000000000001E-3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x v="38"/>
    <x v="2319"/>
    <n v="4.2999999999999997E-2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x v="38"/>
    <x v="370"/>
    <n v="1.3333333333333333E-3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x v="38"/>
    <x v="691"/>
    <n v="1.5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x v="38"/>
    <x v="833"/>
    <n v="1.0000000000000001E-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x v="38"/>
    <x v="2320"/>
    <n v="1.2800000000000001E-2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x v="38"/>
    <x v="886"/>
    <n v="7.6923076923076919E-6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x v="38"/>
    <x v="2321"/>
    <n v="7.7333333333333337E-2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x v="38"/>
    <x v="2322"/>
    <n v="428.100502512562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x v="38"/>
    <x v="2323"/>
    <n v="400013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x v="38"/>
    <x v="109"/>
    <n v="75000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x v="38"/>
    <x v="2324"/>
    <n v="6.9333333333333334E-4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x v="38"/>
    <x v="109"/>
    <n v="5000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x v="6"/>
    <x v="2325"/>
    <n v="0.16291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x v="6"/>
    <x v="417"/>
    <n v="6.6666666666666664E-4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x v="6"/>
    <x v="2326"/>
    <n v="0.3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x v="6"/>
    <x v="2327"/>
    <n v="6.4500000000000002E-2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x v="6"/>
    <x v="108"/>
    <n v="2.4390243902439024E-3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x v="6"/>
    <x v="1277"/>
    <n v="1.7999999999999999E-2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x v="6"/>
    <x v="2328"/>
    <n v="0.4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x v="6"/>
    <x v="2329"/>
    <n v="0.16200000000000001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x v="6"/>
    <x v="2330"/>
    <n v="0.82239382239382242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x v="6"/>
    <x v="422"/>
    <n v="0.1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x v="6"/>
    <x v="109"/>
    <n v="10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x v="6"/>
    <x v="2331"/>
    <n v="13.5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x v="6"/>
    <x v="2332"/>
    <n v="1.92E-3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x v="6"/>
    <x v="2333"/>
    <n v="2.58E-2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x v="6"/>
    <x v="2334"/>
    <n v="0.09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x v="6"/>
    <x v="109"/>
    <n v="35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x v="6"/>
    <x v="2335"/>
    <n v="10.771428571428572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x v="6"/>
    <x v="109"/>
    <n v="1250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x v="6"/>
    <x v="1131"/>
    <n v="0.21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x v="6"/>
    <x v="2336"/>
    <n v="0.47010000000000002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x v="6"/>
    <x v="2337"/>
    <n v="0.1180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x v="6"/>
    <x v="87"/>
    <n v="0.72222222222222221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x v="6"/>
    <x v="50"/>
    <n v="2.8279999999999998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x v="6"/>
    <x v="84"/>
    <n v="1.004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x v="6"/>
    <x v="2338"/>
    <n v="0.66600000000000004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x v="6"/>
    <x v="2339"/>
    <n v="4.576136363636363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x v="6"/>
    <x v="2340"/>
    <n v="2.6349999999999998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x v="6"/>
    <x v="2341"/>
    <n v="1.3464614285714285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x v="6"/>
    <x v="2342"/>
    <n v="1.1200000000000001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x v="6"/>
    <x v="50"/>
    <n v="0.7345454545454545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x v="6"/>
    <x v="430"/>
    <n v="1.425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x v="6"/>
    <x v="2343"/>
    <n v="0.40044400000000002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x v="6"/>
    <x v="1400"/>
    <n v="3.0459999999999998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x v="6"/>
    <x v="2344"/>
    <n v="0.46711111111111109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x v="6"/>
    <x v="2345"/>
    <n v="2.5430000000000001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x v="6"/>
    <x v="2346"/>
    <n v="3.6124999999999998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x v="6"/>
    <x v="2347"/>
    <n v="0.205307692307692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x v="6"/>
    <x v="2348"/>
    <n v="0.48799999999999999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x v="6"/>
    <x v="2349"/>
    <n v="74.773106666666664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x v="6"/>
    <x v="2350"/>
    <n v="9.9571428571428575E-2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x v="6"/>
    <x v="2351"/>
    <n v="1.034999999999999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x v="6"/>
    <x v="2352"/>
    <n v="3.2964000000000002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x v="6"/>
    <x v="2353"/>
    <n v="0.28062500000000001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x v="6"/>
    <x v="2354"/>
    <n v="3.8085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x v="6"/>
    <x v="935"/>
    <n v="0.32857142857142857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x v="6"/>
    <x v="288"/>
    <n v="5.15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x v="6"/>
    <x v="2355"/>
    <n v="0.3034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x v="6"/>
    <x v="2356"/>
    <n v="1.8260000000000001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x v="6"/>
    <x v="2357"/>
    <n v="0.43640000000000001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x v="6"/>
    <x v="2358"/>
    <n v="1.5447368421052632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x v="6"/>
    <x v="2359"/>
    <n v="1.0304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x v="6"/>
    <x v="2360"/>
    <n v="3.196546666666666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x v="6"/>
    <x v="2361"/>
    <n v="0.3421428571428571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x v="6"/>
    <x v="2206"/>
    <n v="0.4541666666666666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x v="6"/>
    <x v="2191"/>
    <n v="14.1240000000000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x v="6"/>
    <x v="2206"/>
    <n v="0.38928571428571429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x v="6"/>
    <x v="2362"/>
    <n v="1.8440000000000001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x v="6"/>
    <x v="31"/>
    <n v="0.23255813953488372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x v="6"/>
    <x v="2363"/>
    <n v="3.27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x v="6"/>
    <x v="2364"/>
    <n v="5.4512499999999999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x v="40"/>
    <x v="2365"/>
    <n v="8.6666666666666663E-3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x v="40"/>
    <x v="2366"/>
    <n v="33.9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x v="40"/>
    <x v="109"/>
    <n v="200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x v="40"/>
    <x v="2367"/>
    <n v="3.7749999999999999E-2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x v="40"/>
    <x v="391"/>
    <n v="2.7199999999999998E-2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x v="40"/>
    <x v="2368"/>
    <n v="5.8700000000000002E-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x v="40"/>
    <x v="109"/>
    <n v="550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x v="40"/>
    <x v="2369"/>
    <n v="0.18818181818181817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x v="40"/>
    <x v="1855"/>
    <n v="0.51428571428571423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x v="40"/>
    <x v="2370"/>
    <n v="3.8166666666666666E-4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x v="40"/>
    <x v="456"/>
    <n v="1.0999999999999999E-2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x v="40"/>
    <x v="2371"/>
    <n v="8.6933333333333335E-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x v="40"/>
    <x v="133"/>
    <n v="25000.5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x v="40"/>
    <x v="2372"/>
    <n v="5.0000000000000001E-4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x v="40"/>
    <x v="2373"/>
    <n v="1.363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x v="40"/>
    <x v="180"/>
    <n v="0.05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x v="40"/>
    <x v="109"/>
    <n v="25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x v="40"/>
    <x v="2374"/>
    <n v="0.54600000000000004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x v="40"/>
    <x v="109"/>
    <n v="250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x v="40"/>
    <x v="2375"/>
    <n v="0.51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x v="6"/>
    <x v="991"/>
    <n v="0.94090909090909092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x v="6"/>
    <x v="2376"/>
    <n v="2.2671399999999999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x v="6"/>
    <x v="2377"/>
    <n v="0.3971578947368421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x v="6"/>
    <x v="2378"/>
    <n v="9.1803333333333335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x v="6"/>
    <x v="2379"/>
    <n v="0.2195652173913043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x v="6"/>
    <x v="2380"/>
    <n v="1.5017499999999999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x v="6"/>
    <x v="2381"/>
    <n v="2.0426666666666669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x v="6"/>
    <x v="2382"/>
    <n v="2.9269166666666666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x v="6"/>
    <x v="2383"/>
    <n v="5.7171428571428574E-2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x v="6"/>
    <x v="2251"/>
    <n v="2.6105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x v="6"/>
    <x v="426"/>
    <n v="2.7226666666666666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x v="6"/>
    <x v="2384"/>
    <n v="1.6685000000000001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x v="6"/>
    <x v="2385"/>
    <n v="0.7562999999999999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x v="6"/>
    <x v="2386"/>
    <n v="0.27579999999999999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x v="6"/>
    <x v="2387"/>
    <n v="0.78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x v="6"/>
    <x v="2388"/>
    <n v="1.3580000000000001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x v="6"/>
    <x v="2389"/>
    <n v="9.8741935483870975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x v="6"/>
    <x v="1099"/>
    <n v="6.8233333333333326E-2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x v="6"/>
    <x v="44"/>
    <n v="0.625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x v="6"/>
    <x v="1054"/>
    <n v="1.25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x v="6"/>
    <x v="2390"/>
    <n v="5.97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x v="6"/>
    <x v="2391"/>
    <n v="3.08185714285714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x v="6"/>
    <x v="2392"/>
    <n v="0.14285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x v="6"/>
    <x v="2393"/>
    <n v="0.6192307692307692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x v="6"/>
    <x v="2394"/>
    <n v="1.3120000000000001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x v="6"/>
    <x v="2395"/>
    <n v="5.94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x v="6"/>
    <x v="2396"/>
    <n v="0.8031420000000000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x v="6"/>
    <x v="2397"/>
    <n v="3.87025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x v="6"/>
    <x v="1794"/>
    <n v="1.3413333333333333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x v="6"/>
    <x v="2398"/>
    <n v="1.763782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x v="6"/>
    <x v="2399"/>
    <n v="8.9857142857142858E-2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x v="6"/>
    <x v="2400"/>
    <n v="2.2174928571428572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x v="6"/>
    <x v="518"/>
    <n v="0.51467076083248042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x v="6"/>
    <x v="2401"/>
    <n v="3.266999999999999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x v="6"/>
    <x v="2402"/>
    <n v="1.4976964705882354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x v="6"/>
    <x v="2403"/>
    <n v="0.82269999999999999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x v="6"/>
    <x v="2404"/>
    <n v="0.20587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x v="6"/>
    <x v="2405"/>
    <n v="13.69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x v="6"/>
    <x v="2406"/>
    <n v="0.5296190476190476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x v="6"/>
    <x v="2407"/>
    <n v="0.26465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x v="6"/>
    <x v="2408"/>
    <n v="4.8380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x v="6"/>
    <x v="2409"/>
    <n v="0.48091666666666666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x v="6"/>
    <x v="2410"/>
    <n v="4.6159999999999997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x v="6"/>
    <x v="1613"/>
    <n v="6.6439999999999999E-2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x v="6"/>
    <x v="2411"/>
    <n v="1.9173333333333333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x v="6"/>
    <x v="2412"/>
    <n v="9.051111111111112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x v="6"/>
    <x v="2413"/>
    <n v="0.65817499999999995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x v="6"/>
    <x v="1290"/>
    <n v="4.0384615384615387E-2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x v="6"/>
    <x v="2414"/>
    <n v="42.686666666666667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x v="6"/>
    <x v="2415"/>
    <n v="0.21259899999999998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x v="6"/>
    <x v="2416"/>
    <n v="3.6825000000000001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x v="6"/>
    <x v="2417"/>
    <n v="3.4883714285714285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x v="6"/>
    <x v="2418"/>
    <n v="0.23747826086956522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x v="6"/>
    <x v="2419"/>
    <n v="0.66300000000000003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x v="6"/>
    <x v="2420"/>
    <n v="3.8093939393939396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x v="6"/>
    <x v="2421"/>
    <n v="0.22984918032786883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x v="6"/>
    <x v="288"/>
    <n v="1.03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x v="6"/>
    <x v="2002"/>
    <n v="1.7712000000000001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x v="6"/>
    <x v="2422"/>
    <n v="2.917407407407407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x v="6"/>
    <x v="426"/>
    <n v="2.5525000000000002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x v="6"/>
    <x v="602"/>
    <n v="0.17066666666666666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x v="6"/>
    <x v="1240"/>
    <n v="4.059999999999999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x v="6"/>
    <x v="658"/>
    <n v="0.2287500000000000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x v="6"/>
    <x v="2129"/>
    <n v="1.0833333333333333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x v="6"/>
    <x v="2423"/>
    <n v="10.295333333333334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x v="6"/>
    <x v="202"/>
    <n v="0.4295999999999999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x v="6"/>
    <x v="2424"/>
    <n v="3.92625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x v="6"/>
    <x v="2425"/>
    <n v="0.11645161290322581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x v="6"/>
    <x v="2426"/>
    <n v="2.9211111111111112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x v="6"/>
    <x v="1878"/>
    <n v="1.2066666666666668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x v="6"/>
    <x v="1936"/>
    <n v="0.51700000000000002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x v="6"/>
    <x v="2427"/>
    <n v="2.6511999999999998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x v="6"/>
    <x v="288"/>
    <n v="0.35517241379310344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x v="6"/>
    <x v="2428"/>
    <n v="3.04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x v="6"/>
    <x v="2429"/>
    <n v="6.364099999999999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x v="6"/>
    <x v="2430"/>
    <n v="2.7032258064516129E-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x v="6"/>
    <x v="264"/>
    <n v="3.81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x v="6"/>
    <x v="2431"/>
    <n v="1.8680000000000001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x v="6"/>
    <x v="2432"/>
    <n v="3.0536107221444291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x v="6"/>
    <x v="31"/>
    <n v="0.16666666666666666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x v="6"/>
    <x v="2433"/>
    <n v="4.0105959999999996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x v="6"/>
    <x v="2434"/>
    <n v="6.6520999999999997E-2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x v="6"/>
    <x v="1247"/>
    <n v="4.8479999999999999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x v="6"/>
    <x v="430"/>
    <n v="0.28499999999999998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x v="6"/>
    <x v="2435"/>
    <n v="0.5779999999999999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x v="6"/>
    <x v="2436"/>
    <n v="75.94059405940593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x v="6"/>
    <x v="1237"/>
    <n v="0.15777777777777777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x v="6"/>
    <x v="2437"/>
    <n v="1.20001666666666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x v="6"/>
    <x v="2438"/>
    <n v="3.0871428571428572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x v="6"/>
    <x v="2439"/>
    <n v="3.6693333333333333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x v="6"/>
    <x v="2440"/>
    <n v="1.8496363636363637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x v="6"/>
    <x v="2441"/>
    <n v="0.34860000000000002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x v="6"/>
    <x v="2442"/>
    <n v="1.3616666666666666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x v="6"/>
    <x v="1424"/>
    <n v="1.3346666666666667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x v="6"/>
    <x v="2443"/>
    <n v="2.895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x v="6"/>
    <x v="2444"/>
    <n v="0.24833333333333332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x v="6"/>
    <x v="2445"/>
    <n v="8.7097222222222221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x v="6"/>
    <x v="2446"/>
    <n v="0.27206666666666668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x v="6"/>
    <x v="2447"/>
    <n v="0.6574999999999999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x v="6"/>
    <x v="2448"/>
    <n v="0.7111999999999999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x v="6"/>
    <x v="2449"/>
    <n v="4.28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x v="6"/>
    <x v="2450"/>
    <n v="0.15942857142857142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x v="6"/>
    <x v="1417"/>
    <n v="18.585714285714285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x v="6"/>
    <x v="2451"/>
    <n v="0.42246153846153844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x v="6"/>
    <x v="2452"/>
    <n v="1.0004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x v="6"/>
    <x v="2453"/>
    <n v="0.9284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x v="6"/>
    <x v="2454"/>
    <n v="0.8429999999999999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x v="6"/>
    <x v="1007"/>
    <n v="5.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x v="6"/>
    <x v="2455"/>
    <n v="2.936795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x v="6"/>
    <x v="2456"/>
    <n v="9.4998721990287124E-2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x v="6"/>
    <x v="2457"/>
    <n v="2.392380952380952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x v="6"/>
    <x v="1277"/>
    <n v="0.27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x v="6"/>
    <x v="50"/>
    <n v="5.0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x v="6"/>
    <x v="202"/>
    <n v="0.21479999999999999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x v="6"/>
    <x v="2458"/>
    <n v="6.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x v="6"/>
    <x v="2459"/>
    <n v="0.38151515151515153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x v="6"/>
    <x v="658"/>
    <n v="1.5249999999999999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x v="6"/>
    <x v="2460"/>
    <n v="0.3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x v="6"/>
    <x v="300"/>
    <n v="20.274999999999999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x v="6"/>
    <x v="982"/>
    <n v="0.10125000000000001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x v="6"/>
    <x v="2461"/>
    <n v="3.2937500000000002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x v="6"/>
    <x v="2462"/>
    <n v="0.64888888888888885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x v="6"/>
    <x v="2463"/>
    <n v="1.594000000000000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x v="6"/>
    <x v="2464"/>
    <n v="3.484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x v="6"/>
    <x v="31"/>
    <n v="1.2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x v="6"/>
    <x v="2465"/>
    <n v="0.61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x v="6"/>
    <x v="2466"/>
    <n v="1.5331428571428571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x v="6"/>
    <x v="2467"/>
    <n v="1.2957892017566521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x v="6"/>
    <x v="31"/>
    <n v="0.05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x v="6"/>
    <x v="1097"/>
    <n v="11.02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x v="6"/>
    <x v="2468"/>
    <n v="6.130799999999999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x v="6"/>
    <x v="2469"/>
    <n v="0.5565333333333333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x v="6"/>
    <x v="2470"/>
    <n v="0.5181249999999999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x v="6"/>
    <x v="31"/>
    <n v="1.1166666666666667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x v="6"/>
    <x v="658"/>
    <n v="1.8208955223880596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x v="6"/>
    <x v="2214"/>
    <n v="0.2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x v="6"/>
    <x v="2471"/>
    <n v="6.5214285714285714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x v="6"/>
    <x v="2129"/>
    <n v="0.14444444444444443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x v="6"/>
    <x v="1007"/>
    <n v="3.3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x v="6"/>
    <x v="2472"/>
    <n v="1.5926666666666667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x v="6"/>
    <x v="2473"/>
    <n v="2.75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x v="6"/>
    <x v="2474"/>
    <n v="0.27890909090909088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x v="6"/>
    <x v="2475"/>
    <n v="3.6549999999999998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x v="6"/>
    <x v="940"/>
    <n v="1.444285714285714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x v="6"/>
    <x v="2476"/>
    <n v="1.0751999999999999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x v="6"/>
    <x v="2477"/>
    <n v="0.315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x v="6"/>
    <x v="2478"/>
    <n v="6.1159999999999997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x v="6"/>
    <x v="2479"/>
    <n v="0.73666666666666669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x v="6"/>
    <x v="578"/>
    <n v="0.86914285714285711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x v="6"/>
    <x v="50"/>
    <n v="1.3466666666666667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x v="6"/>
    <x v="2480"/>
    <n v="5.149499999999999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x v="6"/>
    <x v="90"/>
    <n v="0.4249999999999999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x v="6"/>
    <x v="2481"/>
    <n v="2.2810000000000001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x v="6"/>
    <x v="2482"/>
    <n v="0.630333333333333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x v="6"/>
    <x v="678"/>
    <n v="0.218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x v="6"/>
    <x v="2483"/>
    <n v="15.7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x v="6"/>
    <x v="2484"/>
    <n v="0.41006451612903227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x v="6"/>
    <x v="87"/>
    <n v="0.86666666666666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x v="6"/>
    <x v="2485"/>
    <n v="0.442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x v="6"/>
    <x v="2486"/>
    <n v="1.7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x v="6"/>
    <x v="81"/>
    <n v="1.3946666666666667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x v="6"/>
    <x v="3"/>
    <n v="5.1950000000000003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x v="6"/>
    <x v="2487"/>
    <n v="0.35320000000000001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x v="6"/>
    <x v="2488"/>
    <n v="0.18466666666666667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x v="6"/>
    <x v="991"/>
    <n v="5.1749999999999998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x v="6"/>
    <x v="598"/>
    <n v="2.004999999999999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x v="6"/>
    <x v="2489"/>
    <n v="1.865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x v="6"/>
    <x v="31"/>
    <n v="0.8571428571428571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x v="6"/>
    <x v="77"/>
    <n v="2.6669999999999998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x v="6"/>
    <x v="348"/>
    <n v="1.0105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x v="6"/>
    <x v="2490"/>
    <n v="7.3999999999999996E-2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x v="6"/>
    <x v="2491"/>
    <n v="3.769090909090909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x v="6"/>
    <x v="2492"/>
    <n v="1.5665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x v="6"/>
    <x v="1891"/>
    <n v="1.3633333333333333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x v="6"/>
    <x v="2493"/>
    <n v="0.88149999999999995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x v="6"/>
    <x v="1942"/>
    <n v="0.5585714285714286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x v="6"/>
    <x v="2494"/>
    <n v="3.4289485714285712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x v="6"/>
    <x v="31"/>
    <n v="0.3333333333333333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x v="6"/>
    <x v="2"/>
    <n v="1.05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x v="6"/>
    <x v="2495"/>
    <n v="1.7529999999999999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x v="6"/>
    <x v="965"/>
    <n v="0.51900000000000002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x v="6"/>
    <x v="1444"/>
    <n v="7.6333333333333337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x v="6"/>
    <x v="2122"/>
    <n v="0.15359999999999999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x v="6"/>
    <x v="2496"/>
    <n v="0.74333333333333329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x v="6"/>
    <x v="31"/>
    <n v="1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x v="6"/>
    <x v="1725"/>
    <n v="3.1739999999999999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x v="6"/>
    <x v="2497"/>
    <n v="0.52200000000000002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x v="6"/>
    <x v="2498"/>
    <n v="1.6727272727272726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x v="6"/>
    <x v="2499"/>
    <n v="3.13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x v="6"/>
    <x v="1990"/>
    <n v="0.18666666666666668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x v="6"/>
    <x v="2500"/>
    <n v="17.771999999999998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x v="6"/>
    <x v="603"/>
    <n v="0.31125000000000003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x v="6"/>
    <x v="2501"/>
    <n v="8.3674999999999997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x v="6"/>
    <x v="2502"/>
    <n v="0.2954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x v="6"/>
    <x v="2503"/>
    <n v="5.6775862068965521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x v="6"/>
    <x v="31"/>
    <n v="0.13333333333333333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x v="6"/>
    <x v="1009"/>
    <n v="0.30499999999999999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x v="6"/>
    <x v="2504"/>
    <n v="0.9629999999999999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x v="6"/>
    <x v="2505"/>
    <n v="28.66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x v="6"/>
    <x v="1088"/>
    <n v="0.2142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x v="6"/>
    <x v="2506"/>
    <n v="0.52749999999999997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x v="6"/>
    <x v="2507"/>
    <n v="1.236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x v="6"/>
    <x v="2508"/>
    <n v="6.51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x v="6"/>
    <x v="2509"/>
    <n v="5.178333333333333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x v="6"/>
    <x v="31"/>
    <n v="0.2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x v="6"/>
    <x v="2129"/>
    <n v="0.21666666666666667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x v="6"/>
    <x v="991"/>
    <n v="6.21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x v="6"/>
    <x v="31"/>
    <n v="6.6666666666666666E-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x v="6"/>
    <x v="1774"/>
    <n v="23.92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x v="6"/>
    <x v="2510"/>
    <n v="0.42500250000000001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x v="6"/>
    <x v="2511"/>
    <n v="2.3735294117647059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x v="6"/>
    <x v="2512"/>
    <n v="0.73250000000000004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x v="6"/>
    <x v="2513"/>
    <n v="0.35127272727272729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x v="6"/>
    <x v="2514"/>
    <n v="14.45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x v="6"/>
    <x v="1071"/>
    <n v="0.32729999999999998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x v="6"/>
    <x v="2515"/>
    <n v="0.11666666666666667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x v="6"/>
    <x v="2062"/>
    <n v="24.86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x v="6"/>
    <x v="2516"/>
    <n v="5.14851666666666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x v="6"/>
    <x v="2517"/>
    <n v="0.13516666666666666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x v="6"/>
    <x v="31"/>
    <n v="0.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x v="6"/>
    <x v="1015"/>
    <n v="1.37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x v="6"/>
    <x v="2129"/>
    <n v="9.7500000000000003E-2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x v="6"/>
    <x v="2518"/>
    <n v="14.473266666666666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x v="6"/>
    <x v="31"/>
    <n v="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x v="6"/>
    <x v="2519"/>
    <n v="1.096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x v="6"/>
    <x v="2520"/>
    <n v="4.7625000000000002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x v="6"/>
    <x v="1442"/>
    <n v="1.111052631578947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x v="6"/>
    <x v="1990"/>
    <n v="0.112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x v="6"/>
    <x v="2521"/>
    <n v="5.2949999999999999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x v="6"/>
    <x v="50"/>
    <n v="0.60599999999999998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x v="6"/>
    <x v="1243"/>
    <n v="0.86833333333333329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x v="6"/>
    <x v="2522"/>
    <n v="0.64645600000000003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x v="6"/>
    <x v="2523"/>
    <n v="4.3841000000000001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x v="6"/>
    <x v="946"/>
    <n v="0.51300000000000001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x v="6"/>
    <x v="31"/>
    <n v="0.1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x v="6"/>
    <x v="2524"/>
    <n v="7.4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x v="6"/>
    <x v="2525"/>
    <n v="0.86699999999999999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x v="6"/>
    <x v="31"/>
    <n v="6.666666666666667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x v="6"/>
    <x v="2123"/>
    <n v="0.54100000000000004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x v="6"/>
    <x v="2526"/>
    <n v="1.0780000000000001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x v="6"/>
    <x v="2527"/>
    <n v="2.305000000000000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x v="6"/>
    <x v="2528"/>
    <n v="0.6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x v="6"/>
    <x v="1710"/>
    <n v="0.9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x v="6"/>
    <x v="2529"/>
    <n v="1.3160000000000001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x v="6"/>
    <x v="2530"/>
    <n v="2.3569230769230769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x v="6"/>
    <x v="2531"/>
    <n v="0.38500000000000001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x v="6"/>
    <x v="2248"/>
    <n v="2.35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x v="6"/>
    <x v="2532"/>
    <n v="14.378571428571428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x v="6"/>
    <x v="2533"/>
    <n v="0.57389999999999997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x v="6"/>
    <x v="2534"/>
    <n v="0.93466666666666665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x v="6"/>
    <x v="2535"/>
    <n v="0.6079999999999999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x v="6"/>
    <x v="2536"/>
    <n v="0.6451942740286298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x v="6"/>
    <x v="2537"/>
    <n v="1.9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x v="6"/>
    <x v="2538"/>
    <n v="1.39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x v="6"/>
    <x v="2539"/>
    <n v="1.0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x v="6"/>
    <x v="2540"/>
    <n v="41.351999999999997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x v="6"/>
    <x v="2541"/>
    <n v="0.51161800000000002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x v="6"/>
    <x v="288"/>
    <n v="0.41199999999999998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x v="6"/>
    <x v="2542"/>
    <n v="2.2250000000000001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x v="6"/>
    <x v="50"/>
    <n v="0.8657142857142857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x v="6"/>
    <x v="2543"/>
    <n v="4.059333333333333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x v="6"/>
    <x v="2544"/>
    <n v="0.3175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x v="6"/>
    <x v="2111"/>
    <n v="0.13392857142857142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x v="6"/>
    <x v="2545"/>
    <n v="4.2919999999999998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x v="6"/>
    <x v="2546"/>
    <n v="4.081999999999999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x v="6"/>
    <x v="31"/>
    <n v="2.4500000000000002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x v="6"/>
    <x v="50"/>
    <n v="0.41224489795918368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x v="6"/>
    <x v="1614"/>
    <n v="0.17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x v="6"/>
    <x v="87"/>
    <n v="1.04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x v="6"/>
    <x v="1288"/>
    <n v="6.92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x v="6"/>
    <x v="2547"/>
    <n v="1.253888888888888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x v="6"/>
    <x v="2548"/>
    <n v="0.95899999999999996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x v="6"/>
    <x v="2549"/>
    <n v="1.4266666666666667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x v="6"/>
    <x v="2395"/>
    <n v="7.92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x v="6"/>
    <x v="2550"/>
    <n v="0.4149999999999999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x v="6"/>
    <x v="2551"/>
    <n v="1.786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x v="6"/>
    <x v="2552"/>
    <n v="0.85253731343283579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x v="6"/>
    <x v="2553"/>
    <n v="0.6640000000000000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x v="6"/>
    <x v="26"/>
    <n v="2.8218181818181818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x v="6"/>
    <x v="92"/>
    <n v="0.85166666666666668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x v="6"/>
    <x v="1247"/>
    <n v="1.8180000000000001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x v="6"/>
    <x v="2554"/>
    <n v="1.8783333333333334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x v="6"/>
    <x v="1901"/>
    <n v="0.255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x v="6"/>
    <x v="2555"/>
    <n v="0.7910000000000000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x v="6"/>
    <x v="2556"/>
    <n v="8.0004399999999993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x v="6"/>
    <x v="31"/>
    <n v="0.39473684210526316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x v="6"/>
    <x v="31"/>
    <n v="0.26666666666666666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x v="6"/>
    <x v="2557"/>
    <n v="13.3575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x v="6"/>
    <x v="2558"/>
    <n v="0.7463999999999999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x v="6"/>
    <x v="2559"/>
    <n v="0.56200000000000006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x v="6"/>
    <x v="2560"/>
    <n v="1.0896196002578982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x v="6"/>
    <x v="269"/>
    <n v="1.2787878787878788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x v="6"/>
    <x v="2561"/>
    <n v="0.53149999999999997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x v="6"/>
    <x v="17"/>
    <n v="1.51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x v="6"/>
    <x v="2562"/>
    <n v="2.810666666666666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x v="6"/>
    <x v="2563"/>
    <n v="0.67225000000000001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x v="6"/>
    <x v="31"/>
    <n v="0.4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x v="6"/>
    <x v="2564"/>
    <n v="2.5939999999999999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x v="6"/>
    <x v="1240"/>
    <n v="1.218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x v="6"/>
    <x v="2565"/>
    <n v="3.48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x v="6"/>
    <x v="2238"/>
    <n v="1.7999999999999999E-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x v="6"/>
    <x v="2566"/>
    <n v="31.9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x v="6"/>
    <x v="2567"/>
    <n v="0.30166666666666669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x v="6"/>
    <x v="2568"/>
    <n v="1.6866666666666668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x v="6"/>
    <x v="31"/>
    <n v="0.6666666666666666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x v="6"/>
    <x v="2569"/>
    <n v="3.3149999999999999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x v="6"/>
    <x v="1007"/>
    <n v="0.19642857142857142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x v="6"/>
    <x v="2570"/>
    <n v="6.16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x v="6"/>
    <x v="31"/>
    <n v="0.8333333333333333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x v="6"/>
    <x v="31"/>
    <n v="1.6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x v="6"/>
    <x v="2571"/>
    <n v="0.4126725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x v="6"/>
    <x v="40"/>
    <n v="1.3513333333333333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x v="6"/>
    <x v="1266"/>
    <n v="1.0075000000000001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x v="6"/>
    <x v="2572"/>
    <n v="0.29649999999999999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x v="6"/>
    <x v="31"/>
    <n v="3.9857142857142858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x v="6"/>
    <x v="2573"/>
    <n v="3.2587813620071686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x v="6"/>
    <x v="2574"/>
    <n v="2.5390000000000001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x v="6"/>
    <x v="938"/>
    <n v="5.2999999999999999E-2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x v="6"/>
    <x v="607"/>
    <n v="6.7320000000000002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x v="6"/>
    <x v="2575"/>
    <n v="2.125757575757576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x v="6"/>
    <x v="2576"/>
    <n v="0.27816666666666667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x v="6"/>
    <x v="2577"/>
    <n v="0.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x v="6"/>
    <x v="31"/>
    <n v="5.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x v="6"/>
    <x v="602"/>
    <n v="0.46545454545454545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x v="6"/>
    <x v="2578"/>
    <n v="1.1419999999999999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x v="6"/>
    <x v="2536"/>
    <n v="0.65729166666666672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x v="6"/>
    <x v="2579"/>
    <n v="15.62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x v="6"/>
    <x v="2580"/>
    <n v="0.41260000000000002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x v="6"/>
    <x v="71"/>
    <n v="0.115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x v="6"/>
    <x v="2581"/>
    <n v="8.1199999999999992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x v="6"/>
    <x v="2582"/>
    <n v="3.8059259259259259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x v="6"/>
    <x v="2583"/>
    <n v="0.35899999999999999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x v="6"/>
    <x v="2584"/>
    <n v="0.61499999999999999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x v="6"/>
    <x v="2"/>
    <n v="4.2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x v="6"/>
    <x v="2585"/>
    <n v="4.685833333333333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x v="6"/>
    <x v="436"/>
    <n v="0.28545454545454546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x v="6"/>
    <x v="31"/>
    <n v="1.666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x v="6"/>
    <x v="84"/>
    <n v="0.1004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x v="6"/>
    <x v="2586"/>
    <n v="4.5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x v="6"/>
    <x v="2587"/>
    <n v="36.40295454545454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x v="6"/>
    <x v="2588"/>
    <n v="6.1142857142857145E-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x v="6"/>
    <x v="607"/>
    <n v="0.48571428571428571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x v="6"/>
    <x v="2131"/>
    <n v="2.62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x v="6"/>
    <x v="2118"/>
    <n v="0.61099999999999999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x v="6"/>
    <x v="31"/>
    <n v="0.51533333333333331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x v="6"/>
    <x v="2589"/>
    <n v="7.5614489003880987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x v="6"/>
    <x v="2590"/>
    <n v="1.031110909090909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x v="6"/>
    <x v="31"/>
    <n v="0.48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x v="6"/>
    <x v="2419"/>
    <n v="0.92083333333333328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x v="6"/>
    <x v="2591"/>
    <n v="45.470909090909089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x v="6"/>
    <x v="2592"/>
    <n v="5.0400000000000002E-3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x v="6"/>
    <x v="991"/>
    <n v="2.957142857142857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x v="6"/>
    <x v="2593"/>
    <n v="3.47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x v="6"/>
    <x v="2122"/>
    <n v="0.8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x v="6"/>
    <x v="2594"/>
    <n v="0.18759999999999999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x v="6"/>
    <x v="2595"/>
    <n v="1.6744444444444446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x v="6"/>
    <x v="10"/>
    <n v="2.0099999999999998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x v="6"/>
    <x v="2596"/>
    <n v="1.175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x v="6"/>
    <x v="2430"/>
    <n v="2.3277777777777779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x v="6"/>
    <x v="2597"/>
    <n v="0.5440000000000000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x v="6"/>
    <x v="2598"/>
    <n v="1.1100000000000001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x v="6"/>
    <x v="2599"/>
    <n v="5.02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x v="6"/>
    <x v="2600"/>
    <n v="0.4573999999999999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x v="6"/>
    <x v="2601"/>
    <n v="0.91549999999999998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x v="6"/>
    <x v="31"/>
    <n v="0.33333333333333331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x v="6"/>
    <x v="2602"/>
    <n v="6.1680000000000001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x v="6"/>
    <x v="2603"/>
    <n v="2.051666666666666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x v="6"/>
    <x v="2604"/>
    <n v="1.7470689655172413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x v="6"/>
    <x v="31"/>
    <n v="0.01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x v="6"/>
    <x v="2129"/>
    <n v="7.8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x v="6"/>
    <x v="2605"/>
    <n v="2.5003333333333333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x v="6"/>
    <x v="31"/>
    <n v="0.3333333333333333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x v="6"/>
    <x v="2606"/>
    <n v="2.0499999999999998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x v="6"/>
    <x v="31"/>
    <n v="1.6666666666666667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x v="6"/>
    <x v="2607"/>
    <n v="1.9133333333333333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x v="6"/>
    <x v="2508"/>
    <n v="3.2549999999999999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x v="6"/>
    <x v="2113"/>
    <n v="1.15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x v="6"/>
    <x v="2608"/>
    <n v="1.35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x v="6"/>
    <x v="2609"/>
    <n v="2.413823529411764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x v="6"/>
    <x v="2610"/>
    <n v="8.4400000000000003E-2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x v="6"/>
    <x v="10"/>
    <n v="0.40200000000000002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x v="6"/>
    <x v="1901"/>
    <n v="25.5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x v="6"/>
    <x v="2611"/>
    <n v="1.2507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x v="6"/>
    <x v="1290"/>
    <n v="0.245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x v="6"/>
    <x v="2612"/>
    <n v="3.6357142857142857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x v="6"/>
    <x v="2613"/>
    <n v="1.6595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x v="6"/>
    <x v="2614"/>
    <n v="0.67166666666666663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x v="6"/>
    <x v="23"/>
    <n v="1.925624999999999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x v="6"/>
    <x v="2615"/>
    <n v="0.45576923076923076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x v="6"/>
    <x v="946"/>
    <n v="2.331818181818182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x v="6"/>
    <x v="2616"/>
    <n v="0.44040000000000001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x v="6"/>
    <x v="2539"/>
    <n v="1.0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x v="6"/>
    <x v="2129"/>
    <n v="2.5999999999999999E-2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x v="6"/>
    <x v="2469"/>
    <n v="208.7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x v="6"/>
    <x v="2383"/>
    <n v="2.0009999999999999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x v="6"/>
    <x v="2617"/>
    <n v="0.64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x v="6"/>
    <x v="2618"/>
    <n v="2.2566666666666668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x v="6"/>
    <x v="2498"/>
    <n v="0.15333333333333332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x v="6"/>
    <x v="2619"/>
    <n v="15.632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x v="6"/>
    <x v="2620"/>
    <n v="0.19333333333333333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x v="6"/>
    <x v="31"/>
    <n v="1.4545454545454546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x v="6"/>
    <x v="2621"/>
    <n v="3.756250000000000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x v="6"/>
    <x v="2622"/>
    <n v="0.82806122448979591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x v="6"/>
    <x v="1627"/>
    <n v="3.4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x v="6"/>
    <x v="2623"/>
    <n v="2.8879999999999999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x v="6"/>
    <x v="31"/>
    <n v="0.2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x v="6"/>
    <x v="2624"/>
    <n v="2.016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x v="6"/>
    <x v="2020"/>
    <n v="1.0680000000000001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x v="6"/>
    <x v="2387"/>
    <n v="1.248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x v="6"/>
    <x v="2625"/>
    <n v="0.35199999999999998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x v="6"/>
    <x v="50"/>
    <n v="2.7297297297297298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x v="6"/>
    <x v="1246"/>
    <n v="0.56499999999999995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x v="6"/>
    <x v="2626"/>
    <n v="11.045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x v="6"/>
    <x v="2627"/>
    <n v="0.31352380952380954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x v="6"/>
    <x v="2628"/>
    <n v="0.33366333333333331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x v="6"/>
    <x v="43"/>
    <n v="3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x v="6"/>
    <x v="2629"/>
    <n v="1.2592000000000001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x v="6"/>
    <x v="2570"/>
    <n v="1.0266666666666666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x v="6"/>
    <x v="2412"/>
    <n v="1.3576666666666666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x v="6"/>
    <x v="31"/>
    <n v="0.5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x v="40"/>
    <x v="109"/>
    <n v="5000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x v="40"/>
    <x v="2630"/>
    <n v="50000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x v="40"/>
    <x v="108"/>
    <n v="9.9999999999999995E-7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x v="40"/>
    <x v="2631"/>
    <n v="2.9083333333333332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x v="40"/>
    <x v="143"/>
    <n v="5.8479532163742687E-3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x v="40"/>
    <x v="2632"/>
    <n v="3.52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x v="40"/>
    <x v="2633"/>
    <n v="0.63700000000000001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x v="40"/>
    <x v="2634"/>
    <n v="1.7013333333333332E-2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x v="40"/>
    <x v="109"/>
    <n v="7500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x v="40"/>
    <x v="2635"/>
    <n v="6.1733333333333336E-3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x v="40"/>
    <x v="2636"/>
    <n v="7.1999999999999995E-2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x v="40"/>
    <x v="524"/>
    <n v="12500.5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x v="40"/>
    <x v="148"/>
    <n v="2.2000000000000001E-3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x v="40"/>
    <x v="109"/>
    <n v="150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x v="40"/>
    <x v="2637"/>
    <n v="5.0000000000000001E-3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x v="40"/>
    <x v="109"/>
    <n v="1250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x v="40"/>
    <x v="2638"/>
    <n v="3.2840000000000001E-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x v="40"/>
    <x v="370"/>
    <n v="2.0000000000000001E-4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x v="40"/>
    <x v="2639"/>
    <n v="0.48099999999999998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x v="40"/>
    <x v="733"/>
    <n v="3.0000000000000001E-3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x v="6"/>
    <x v="2640"/>
    <n v="80.305999999999997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x v="6"/>
    <x v="87"/>
    <n v="1.95E-2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x v="6"/>
    <x v="31"/>
    <n v="0.66666666666666663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x v="6"/>
    <x v="87"/>
    <n v="1.04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x v="6"/>
    <x v="2641"/>
    <n v="1.50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x v="6"/>
    <x v="10"/>
    <n v="6.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x v="6"/>
    <x v="2642"/>
    <n v="1.3080000000000001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x v="6"/>
    <x v="2643"/>
    <n v="3.8753333333333333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x v="6"/>
    <x v="2644"/>
    <n v="1.058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x v="6"/>
    <x v="2645"/>
    <n v="0.443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x v="6"/>
    <x v="17"/>
    <n v="0.75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x v="6"/>
    <x v="2389"/>
    <n v="2.040666666666666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x v="6"/>
    <x v="31"/>
    <n v="8.3333333333333329E-2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x v="6"/>
    <x v="2598"/>
    <n v="13.32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x v="6"/>
    <x v="2646"/>
    <n v="2.7046666666666668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x v="6"/>
    <x v="87"/>
    <n v="2.9250000000000002E-2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x v="6"/>
    <x v="2647"/>
    <n v="3.8888888888888888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x v="6"/>
    <x v="2648"/>
    <n v="0.89249999999999996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x v="6"/>
    <x v="31"/>
    <n v="1.935483870967742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x v="6"/>
    <x v="2649"/>
    <n v="2.5792583333333337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x v="6"/>
    <x v="991"/>
    <n v="0.34499999999999997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x v="6"/>
    <x v="2650"/>
    <n v="1.3819999999999999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x v="6"/>
    <x v="2651"/>
    <n v="0.24099999999999999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x v="6"/>
    <x v="2652"/>
    <n v="16.045454545454547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x v="6"/>
    <x v="1400"/>
    <n v="0.87028571428571433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x v="6"/>
    <x v="2653"/>
    <n v="1.5149999999999999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x v="6"/>
    <x v="31"/>
    <n v="1.125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x v="6"/>
    <x v="2515"/>
    <n v="1.5555555555555555E-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x v="6"/>
    <x v="2654"/>
    <n v="20.6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x v="6"/>
    <x v="2655"/>
    <n v="15.43562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x v="6"/>
    <x v="78"/>
    <n v="0.17083333333333334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x v="6"/>
    <x v="2616"/>
    <n v="1.101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x v="6"/>
    <x v="2656"/>
    <n v="1.691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x v="6"/>
    <x v="2657"/>
    <n v="0.373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x v="6"/>
    <x v="2658"/>
    <n v="4.1760000000000002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x v="6"/>
    <x v="2659"/>
    <n v="1.2933333333333332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x v="6"/>
    <x v="2660"/>
    <n v="0.29799999999999999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x v="6"/>
    <x v="2661"/>
    <n v="7.0466666666666669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x v="6"/>
    <x v="2662"/>
    <n v="7.0999999999999994E-2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x v="6"/>
    <x v="2663"/>
    <n v="14.320714285714285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x v="6"/>
    <x v="2217"/>
    <n v="0.65500000000000003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x v="6"/>
    <x v="1237"/>
    <n v="1.1833333333333333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x v="6"/>
    <x v="43"/>
    <n v="0.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x v="6"/>
    <x v="2664"/>
    <n v="34.122666666666667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x v="6"/>
    <x v="582"/>
    <n v="3.15E-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x v="6"/>
    <x v="2665"/>
    <n v="0.43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x v="6"/>
    <x v="2666"/>
    <n v="11.291291291291291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x v="6"/>
    <x v="2213"/>
    <n v="1.1442857142857144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x v="6"/>
    <x v="1342"/>
    <n v="0.77500000000000002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x v="6"/>
    <x v="1277"/>
    <n v="1.08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x v="6"/>
    <x v="2667"/>
    <n v="2.7629999999999999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x v="6"/>
    <x v="2624"/>
    <n v="0.504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x v="6"/>
    <x v="1247"/>
    <n v="0.242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x v="6"/>
    <x v="1415"/>
    <n v="3.0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x v="6"/>
    <x v="2217"/>
    <n v="2.1833333333333331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x v="6"/>
    <x v="2668"/>
    <n v="0.43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x v="6"/>
    <x v="2669"/>
    <n v="0.38953333333333334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x v="6"/>
    <x v="2670"/>
    <n v="9.75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x v="6"/>
    <x v="2671"/>
    <n v="0.64379200565970995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x v="6"/>
    <x v="2672"/>
    <n v="1.24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x v="6"/>
    <x v="2673"/>
    <n v="2.1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x v="6"/>
    <x v="2674"/>
    <n v="1.5464285714285715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x v="6"/>
    <x v="2675"/>
    <n v="1.835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x v="6"/>
    <x v="430"/>
    <n v="0.43846153846153846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x v="6"/>
    <x v="2676"/>
    <n v="23.06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x v="6"/>
    <x v="1240"/>
    <n v="0.27066666666666667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x v="6"/>
    <x v="1099"/>
    <n v="5.1174999999999997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x v="6"/>
    <x v="2677"/>
    <n v="0.35899999999999999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x v="6"/>
    <x v="2678"/>
    <n v="0.35599999999999998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x v="6"/>
    <x v="1266"/>
    <n v="5.0374999999999996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x v="6"/>
    <x v="2679"/>
    <n v="0.299250000000000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x v="6"/>
    <x v="2680"/>
    <n v="0.84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x v="6"/>
    <x v="2681"/>
    <n v="17.245000000000001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x v="6"/>
    <x v="2624"/>
    <n v="1.5272727272727273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x v="6"/>
    <x v="2682"/>
    <n v="0.33360000000000001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x v="6"/>
    <x v="2683"/>
    <n v="3.0613333333333332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x v="6"/>
    <x v="2684"/>
    <n v="0.97989999999999999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x v="6"/>
    <x v="74"/>
    <n v="8.8604651162790704E-2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x v="6"/>
    <x v="2685"/>
    <n v="9.5966666666666658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x v="6"/>
    <x v="1266"/>
    <n v="2.3705882352941177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x v="6"/>
    <x v="2686"/>
    <n v="0.93100000000000005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x v="6"/>
    <x v="2687"/>
    <n v="1.8100000000000002E-2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x v="6"/>
    <x v="709"/>
    <n v="0.02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x v="6"/>
    <x v="2688"/>
    <n v="0.62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x v="6"/>
    <x v="2689"/>
    <n v="2.3818181818181818E-2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x v="6"/>
    <x v="109"/>
    <n v="75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x v="6"/>
    <x v="2690"/>
    <n v="0.28466666666666668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x v="6"/>
    <x v="2691"/>
    <n v="1.3333333333333334E-2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x v="6"/>
    <x v="886"/>
    <n v="6.6666666666666666E-2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x v="6"/>
    <x v="2692"/>
    <n v="0.1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x v="6"/>
    <x v="2693"/>
    <n v="0.38571428571428573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x v="6"/>
    <x v="2694"/>
    <n v="0.536666666666666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x v="6"/>
    <x v="2695"/>
    <n v="8.9499999999999996E-2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x v="6"/>
    <x v="109"/>
    <n v="1000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x v="6"/>
    <x v="172"/>
    <n v="5.0000000000000001E-3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x v="6"/>
    <x v="109"/>
    <n v="110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x v="6"/>
    <x v="109"/>
    <n v="60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x v="6"/>
    <x v="709"/>
    <n v="8.3333333333333332E-3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x v="6"/>
    <x v="2696"/>
    <n v="2.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x v="6"/>
    <x v="460"/>
    <n v="2.9411764705882353E-3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x v="40"/>
    <x v="2697"/>
    <n v="2.0703999999999998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x v="40"/>
    <x v="2"/>
    <n v="0.10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x v="40"/>
    <x v="1004"/>
    <n v="12.054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x v="40"/>
    <x v="2698"/>
    <n v="0.221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x v="40"/>
    <x v="1246"/>
    <n v="0.56499999999999995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x v="40"/>
    <x v="2699"/>
    <n v="10.334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x v="40"/>
    <x v="43"/>
    <n v="0.6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x v="40"/>
    <x v="2700"/>
    <n v="0.28520000000000001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x v="40"/>
    <x v="2701"/>
    <n v="8.2727272727272734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x v="40"/>
    <x v="2702"/>
    <n v="0.84399999999999997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x v="40"/>
    <x v="2703"/>
    <n v="0.43857142857142856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x v="40"/>
    <x v="2704"/>
    <n v="2.9398466666666669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x v="40"/>
    <x v="2705"/>
    <n v="1.2626925000000002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x v="40"/>
    <x v="31"/>
    <n v="0.1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x v="40"/>
    <x v="2706"/>
    <n v="2.656000000000000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x v="40"/>
    <x v="31"/>
    <n v="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x v="40"/>
    <x v="31"/>
    <n v="0.3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x v="40"/>
    <x v="2707"/>
    <n v="5.2946666666666671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x v="40"/>
    <x v="2708"/>
    <n v="1.4664300000000001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x v="40"/>
    <x v="2709"/>
    <n v="0.23350000000000001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x v="40"/>
    <x v="2710"/>
    <n v="2.1530549999999997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x v="40"/>
    <x v="31"/>
    <n v="0.27500000000000002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x v="40"/>
    <x v="31"/>
    <n v="1.8181818181818181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x v="40"/>
    <x v="2711"/>
    <n v="0.73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x v="40"/>
    <x v="1097"/>
    <n v="5.51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x v="40"/>
    <x v="2123"/>
    <n v="1.082000000000000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x v="40"/>
    <x v="31"/>
    <n v="0.5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x v="40"/>
    <x v="598"/>
    <n v="0.80200000000000005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x v="40"/>
    <x v="2712"/>
    <n v="4.2685000000000004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x v="40"/>
    <x v="2713"/>
    <n v="0.35799999999999998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x v="40"/>
    <x v="2714"/>
    <n v="1.2605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x v="40"/>
    <x v="2715"/>
    <n v="6.4987500000000002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x v="40"/>
    <x v="43"/>
    <n v="0.2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x v="40"/>
    <x v="2716"/>
    <n v="1.974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x v="40"/>
    <x v="1409"/>
    <n v="0.45222222222222225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x v="40"/>
    <x v="2717"/>
    <n v="0.77349999999999997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x v="40"/>
    <x v="935"/>
    <n v="0.95833333333333337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x v="40"/>
    <x v="2718"/>
    <n v="3.0150000000000001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x v="40"/>
    <x v="2719"/>
    <n v="3.3290000000000002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x v="40"/>
    <x v="2720"/>
    <n v="5.8500000000000003E-2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x v="40"/>
    <x v="886"/>
    <n v="1.4285714285714286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x v="40"/>
    <x v="2721"/>
    <n v="1.5466666666666667E-3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x v="40"/>
    <x v="109"/>
    <n v="750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x v="40"/>
    <x v="109"/>
    <n v="75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x v="40"/>
    <x v="1228"/>
    <n v="2.3333333333333334E-2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x v="40"/>
    <x v="2722"/>
    <n v="0.33407999999999999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x v="40"/>
    <x v="460"/>
    <n v="7.1428571428571426E-3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x v="40"/>
    <x v="1312"/>
    <n v="2E-3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x v="40"/>
    <x v="2723"/>
    <n v="11250.5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x v="40"/>
    <x v="2724"/>
    <n v="0.2391111111111111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x v="40"/>
    <x v="2725"/>
    <n v="0.17083333333333334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x v="40"/>
    <x v="2726"/>
    <n v="5.7428571428571424E-3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x v="40"/>
    <x v="2727"/>
    <n v="8.8099999999999998E-2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x v="40"/>
    <x v="2728"/>
    <n v="1.9363636363636364E-2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x v="40"/>
    <x v="109"/>
    <n v="150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x v="40"/>
    <x v="2729"/>
    <n v="0.78600000000000003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x v="40"/>
    <x v="109"/>
    <n v="400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x v="40"/>
    <x v="133"/>
    <n v="7500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x v="40"/>
    <x v="2730"/>
    <n v="3.3333333333333335E-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x v="40"/>
    <x v="2731"/>
    <n v="6.0666666666666667E-2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x v="6"/>
    <x v="31"/>
    <n v="0.66666666666666663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x v="6"/>
    <x v="982"/>
    <n v="2.024999999999999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x v="6"/>
    <x v="2732"/>
    <n v="0.9130000000000000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x v="6"/>
    <x v="2733"/>
    <n v="0.55000000000000004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x v="6"/>
    <x v="1708"/>
    <n v="8.7639999999999993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x v="6"/>
    <x v="2734"/>
    <n v="1.0599949999999998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x v="6"/>
    <x v="2735"/>
    <n v="1.000952380952381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x v="6"/>
    <x v="2736"/>
    <n v="0.66667333333333334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x v="6"/>
    <x v="2737"/>
    <n v="1.78857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x v="6"/>
    <x v="75"/>
    <n v="1.43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x v="6"/>
    <x v="2738"/>
    <n v="0.28499999999999998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x v="6"/>
    <x v="201"/>
    <n v="4.256000000000000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x v="6"/>
    <x v="2255"/>
    <n v="0.43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x v="6"/>
    <x v="2739"/>
    <n v="12.196666666666667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x v="6"/>
    <x v="2740"/>
    <n v="1.5717142857142856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x v="6"/>
    <x v="938"/>
    <n v="0.5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x v="6"/>
    <x v="1277"/>
    <n v="0.108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x v="6"/>
    <x v="2741"/>
    <n v="21.084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x v="6"/>
    <x v="650"/>
    <n v="0.14299999999999999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x v="6"/>
    <x v="2742"/>
    <n v="7.633333333333333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x v="6"/>
    <x v="31"/>
    <n v="1.666666666666666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x v="6"/>
    <x v="20"/>
    <n v="0.1002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x v="6"/>
    <x v="2743"/>
    <n v="0.4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x v="6"/>
    <x v="2744"/>
    <n v="5.301099999999999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x v="6"/>
    <x v="436"/>
    <n v="2.512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x v="6"/>
    <x v="988"/>
    <n v="1.1666666666666667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x v="6"/>
    <x v="2745"/>
    <n v="2.7258333333333336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x v="6"/>
    <x v="583"/>
    <n v="0.10666666666666667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x v="6"/>
    <x v="2460"/>
    <n v="4.5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x v="6"/>
    <x v="426"/>
    <n v="2.552500000000000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x v="6"/>
    <x v="2746"/>
    <n v="50.411999999999999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x v="6"/>
    <x v="982"/>
    <n v="2.0250000000000001E-2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x v="6"/>
    <x v="2747"/>
    <n v="3.2500000000000001E-2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x v="6"/>
    <x v="2748"/>
    <n v="872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x v="6"/>
    <x v="2749"/>
    <n v="0.10970000000000001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x v="6"/>
    <x v="2750"/>
    <n v="0.21299999999999999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x v="6"/>
    <x v="2751"/>
    <n v="0.8132000000000000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x v="6"/>
    <x v="2752"/>
    <n v="8.5918367346938779E-2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x v="6"/>
    <x v="837"/>
    <n v="4.725E-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x v="6"/>
    <x v="2753"/>
    <n v="0.2424285714285714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x v="6"/>
    <x v="2754"/>
    <n v="0.20276190476190475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x v="6"/>
    <x v="2755"/>
    <n v="0.16253846153846155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x v="6"/>
    <x v="2756"/>
    <n v="1.2666666666666666E-3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x v="6"/>
    <x v="2757"/>
    <n v="0.85199999999999998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x v="6"/>
    <x v="418"/>
    <n v="8.0000000000000002E-3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x v="6"/>
    <x v="2758"/>
    <n v="2.5999999999999999E-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x v="6"/>
    <x v="2759"/>
    <n v="1.788E-2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x v="6"/>
    <x v="453"/>
    <n v="2.2727272727272726E-3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x v="6"/>
    <x v="459"/>
    <n v="1E-3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x v="6"/>
    <x v="2760"/>
    <n v="5.1999999999999998E-2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x v="6"/>
    <x v="172"/>
    <n v="2E-3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x v="6"/>
    <x v="167"/>
    <n v="2E-3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x v="6"/>
    <x v="2761"/>
    <n v="0.42399999999999999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x v="6"/>
    <x v="152"/>
    <n v="1.6666666666666666E-2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x v="6"/>
    <x v="473"/>
    <n v="5.0000000000000001E-4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x v="6"/>
    <x v="109"/>
    <n v="300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x v="6"/>
    <x v="444"/>
    <n v="0.01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x v="6"/>
    <x v="2762"/>
    <n v="0.1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x v="6"/>
    <x v="1219"/>
    <n v="4.5586406962287605E-3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x v="6"/>
    <x v="2763"/>
    <n v="0.1255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x v="40"/>
    <x v="418"/>
    <n v="5.0000000000000001E-3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x v="40"/>
    <x v="2764"/>
    <n v="9.0399999999999994E-2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x v="40"/>
    <x v="2154"/>
    <n v="0.11440774921821371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x v="40"/>
    <x v="129"/>
    <n v="4.0000000000000001E-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x v="40"/>
    <x v="109"/>
    <n v="750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x v="40"/>
    <x v="109"/>
    <n v="275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x v="40"/>
    <x v="109"/>
    <n v="31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x v="40"/>
    <x v="109"/>
    <n v="1500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x v="40"/>
    <x v="2765"/>
    <n v="6.8633333333333338E-2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x v="40"/>
    <x v="2766"/>
    <n v="0.3182051282051282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x v="40"/>
    <x v="2767"/>
    <n v="4.0000000000000002E-4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x v="40"/>
    <x v="109"/>
    <n v="750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x v="40"/>
    <x v="2768"/>
    <n v="6.5333333333333327E-2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x v="40"/>
    <x v="152"/>
    <n v="3.3333333333333335E-3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x v="40"/>
    <x v="109"/>
    <n v="1500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x v="40"/>
    <x v="109"/>
    <n v="750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x v="40"/>
    <x v="109"/>
    <n v="500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x v="40"/>
    <x v="109"/>
    <n v="18750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x v="40"/>
    <x v="109"/>
    <n v="500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x v="40"/>
    <x v="1922"/>
    <n v="3.5000000000000001E-3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x v="6"/>
    <x v="2769"/>
    <n v="0.27100000000000002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x v="6"/>
    <x v="2770"/>
    <n v="5.8999999999999997E-2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x v="6"/>
    <x v="2771"/>
    <n v="0.315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x v="6"/>
    <x v="2164"/>
    <n v="1.7333333333333333E-2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x v="6"/>
    <x v="109"/>
    <n v="50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x v="6"/>
    <x v="2772"/>
    <n v="10.775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x v="6"/>
    <x v="2773"/>
    <n v="1.04E-2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x v="6"/>
    <x v="152"/>
    <n v="3.3333333333333335E-3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x v="6"/>
    <x v="2774"/>
    <n v="0.17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x v="6"/>
    <x v="2775"/>
    <n v="0.27500000000000002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x v="6"/>
    <x v="397"/>
    <n v="0.3256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x v="6"/>
    <x v="2372"/>
    <n v="0.0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x v="6"/>
    <x v="2331"/>
    <n v="1.35E-2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x v="6"/>
    <x v="1863"/>
    <n v="0.01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x v="6"/>
    <x v="2776"/>
    <n v="0.48833333333333334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x v="6"/>
    <x v="109"/>
    <n v="75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x v="6"/>
    <x v="479"/>
    <n v="2E-3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x v="6"/>
    <x v="2777"/>
    <n v="1.7299999999999999E-2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x v="6"/>
    <x v="2778"/>
    <n v="0.67333333333333334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x v="6"/>
    <x v="2779"/>
    <n v="0.10199999999999999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x v="6"/>
    <x v="2780"/>
    <n v="6.5000000000000002E-2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x v="6"/>
    <x v="2781"/>
    <n v="0.18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x v="6"/>
    <x v="2782"/>
    <n v="3.0833333333333333E-3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x v="6"/>
    <x v="2783"/>
    <n v="0.49883333333333335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x v="6"/>
    <x v="440"/>
    <n v="7500.5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x v="6"/>
    <x v="709"/>
    <n v="6.6666666666666666E-2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x v="6"/>
    <x v="2784"/>
    <n v="9.0899999999999995E-2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x v="6"/>
    <x v="119"/>
    <n v="2E-3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x v="6"/>
    <x v="109"/>
    <n v="100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x v="6"/>
    <x v="2785"/>
    <n v="5.0000000000000001E-3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x v="6"/>
    <x v="418"/>
    <n v="3.4285714285714287E-2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x v="6"/>
    <x v="2786"/>
    <n v="1.5E-3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x v="6"/>
    <x v="2331"/>
    <n v="2.7E-2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x v="6"/>
    <x v="109"/>
    <n v="150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x v="6"/>
    <x v="2787"/>
    <n v="2.0333333333333332E-2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x v="6"/>
    <x v="2788"/>
    <n v="1.8453333333333333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x v="6"/>
    <x v="2789"/>
    <n v="0.1991304347826087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x v="6"/>
    <x v="709"/>
    <n v="1E-3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x v="6"/>
    <x v="715"/>
    <n v="0.1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x v="6"/>
    <x v="460"/>
    <n v="5.0000000000000001E-3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x v="6"/>
    <x v="2790"/>
    <n v="0.26040000000000002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x v="6"/>
    <x v="2791"/>
    <n v="9.06E-2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x v="6"/>
    <x v="109"/>
    <n v="500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x v="6"/>
    <x v="109"/>
    <n v="400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x v="6"/>
    <x v="2792"/>
    <n v="1.25E-4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x v="6"/>
    <x v="2793"/>
    <n v="9.1833333333333336E-2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x v="6"/>
    <x v="1324"/>
    <n v="7.857142857142857E-2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x v="6"/>
    <x v="2794"/>
    <n v="0.26300000000000001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x v="6"/>
    <x v="109"/>
    <n v="1000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x v="6"/>
    <x v="2795"/>
    <n v="0.1242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x v="6"/>
    <x v="2796"/>
    <n v="0.13760831889081457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x v="6"/>
    <x v="370"/>
    <n v="1.5360983102918587E-3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x v="6"/>
    <x v="881"/>
    <n v="2.2000000000000001E-3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x v="6"/>
    <x v="957"/>
    <n v="0.01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x v="6"/>
    <x v="109"/>
    <n v="60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x v="6"/>
    <x v="2797"/>
    <n v="1.4850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x v="6"/>
    <x v="109"/>
    <n v="250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x v="6"/>
    <x v="1161"/>
    <n v="1E-3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x v="6"/>
    <x v="140"/>
    <n v="9.7500000000000003E-2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x v="6"/>
    <x v="2798"/>
    <n v="1.6833333333333332E-2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x v="6"/>
    <x v="109"/>
    <n v="1500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x v="6"/>
    <x v="2799"/>
    <n v="5.2566666666666664E-2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x v="6"/>
    <x v="895"/>
    <n v="2.5000000000000001E-3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x v="6"/>
    <x v="2800"/>
    <n v="100000.5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x v="6"/>
    <x v="2801"/>
    <n v="1.25E-4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x v="6"/>
    <x v="109"/>
    <n v="880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x v="6"/>
    <x v="109"/>
    <n v="1250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x v="6"/>
    <x v="2802"/>
    <n v="1.7000000000000001E-2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x v="6"/>
    <x v="109"/>
    <n v="275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x v="6"/>
    <x v="1866"/>
    <n v="1.2727272727272728E-3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x v="6"/>
    <x v="2803"/>
    <n v="2.2892857142857142E-2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x v="6"/>
    <x v="695"/>
    <n v="0.14599999999999999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x v="6"/>
    <x v="1835"/>
    <n v="3.7499999999999999E-2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x v="6"/>
    <x v="714"/>
    <n v="7.0000000000000001E-3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x v="6"/>
    <x v="2804"/>
    <n v="8.9999999999999993E-3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x v="6"/>
    <x v="109"/>
    <n v="500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x v="6"/>
    <x v="2805"/>
    <n v="1.26E-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x v="6"/>
    <x v="2100"/>
    <n v="0.14249999999999999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x v="6"/>
    <x v="722"/>
    <n v="2.2499999999999999E-2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x v="6"/>
    <x v="2806"/>
    <n v="5.4666666666666669E-2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x v="6"/>
    <x v="2807"/>
    <n v="0.3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x v="6"/>
    <x v="2808"/>
    <n v="4.2200000000000001E-2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x v="6"/>
    <x v="2809"/>
    <n v="3.8938053097345134E-3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x v="6"/>
    <x v="2810"/>
    <n v="9.0666666666666673E-3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x v="6"/>
    <x v="2811"/>
    <n v="1.5071428571428571E-2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x v="6"/>
    <x v="2812"/>
    <n v="3.9049999999999998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x v="6"/>
    <x v="2149"/>
    <n v="6.4000000000000001E-2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x v="6"/>
    <x v="109"/>
    <n v="339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x v="6"/>
    <x v="2813"/>
    <n v="0.91445427728613571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x v="6"/>
    <x v="2814"/>
    <n v="1.0038461538461538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x v="6"/>
    <x v="2815"/>
    <n v="2.3777777777777777E-3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x v="6"/>
    <x v="2816"/>
    <n v="5.5E-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x v="6"/>
    <x v="2693"/>
    <n v="7.4999999999999997E-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x v="6"/>
    <x v="2817"/>
    <n v="0.49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x v="6"/>
    <x v="143"/>
    <n v="5.6666666666666671E-3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x v="6"/>
    <x v="2818"/>
    <n v="4.5611764705882356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x v="6"/>
    <x v="2819"/>
    <n v="8.527827648114902E-3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x v="6"/>
    <x v="2803"/>
    <n v="0.4273333333333333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x v="6"/>
    <x v="2820"/>
    <n v="0.24399999999999999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x v="6"/>
    <x v="2821"/>
    <n v="3.0200000000000001E-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x v="6"/>
    <x v="2822"/>
    <n v="0.0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x v="6"/>
    <x v="109"/>
    <n v="150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x v="6"/>
    <x v="2823"/>
    <n v="2.3E-2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x v="6"/>
    <x v="143"/>
    <n v="6.0606060606060608E-2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x v="6"/>
    <x v="2824"/>
    <n v="1.082000000000000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x v="6"/>
    <x v="130"/>
    <n v="25001.5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x v="6"/>
    <x v="1161"/>
    <n v="1E-4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x v="6"/>
    <x v="2825"/>
    <n v="3.5000000000000003E-2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x v="6"/>
    <x v="2826"/>
    <n v="2.4849999999999999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x v="6"/>
    <x v="109"/>
    <n v="150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x v="6"/>
    <x v="2827"/>
    <n v="0.23833333333333334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x v="6"/>
    <x v="2828"/>
    <n v="0.92479999999999996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x v="6"/>
    <x v="415"/>
    <n v="1.4285714285714286E-3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x v="6"/>
    <x v="2821"/>
    <n v="5.6625000000000002E-2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x v="6"/>
    <x v="1861"/>
    <n v="1.9166666666666665E-2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x v="6"/>
    <x v="2829"/>
    <n v="0.1608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x v="6"/>
    <x v="418"/>
    <n v="5.0000000000000001E-4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x v="6"/>
    <x v="843"/>
    <n v="0.08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x v="6"/>
    <x v="440"/>
    <n v="15001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x v="6"/>
    <x v="1161"/>
    <n v="1.6666666666666666E-4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x v="6"/>
    <x v="733"/>
    <n v="0.03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x v="6"/>
    <x v="2830"/>
    <n v="7.4999999999999997E-2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x v="6"/>
    <x v="2831"/>
    <n v="0.9025906735751295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x v="6"/>
    <x v="2832"/>
    <n v="2.638888888888889E-3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x v="6"/>
    <x v="109"/>
    <n v="287.5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x v="6"/>
    <x v="698"/>
    <n v="4.5217391304347827E-2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x v="6"/>
    <x v="109"/>
    <n v="450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x v="6"/>
    <x v="107"/>
    <n v="1.1111111111111112E-4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x v="6"/>
    <x v="111"/>
    <n v="0.01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x v="6"/>
    <x v="857"/>
    <n v="0.21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x v="6"/>
    <x v="2780"/>
    <n v="1.2999999999999999E-2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x v="6"/>
    <x v="2833"/>
    <n v="1.9333333333333334E-2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x v="6"/>
    <x v="2834"/>
    <n v="2.8571428571428571E-2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x v="6"/>
    <x v="1863"/>
    <n v="0.20833333333333334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x v="6"/>
    <x v="2835"/>
    <n v="0.83473333333333333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x v="6"/>
    <x v="109"/>
    <n v="350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x v="6"/>
    <x v="2372"/>
    <n v="1.4285714285714286E-3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x v="6"/>
    <x v="152"/>
    <n v="0.312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x v="6"/>
    <x v="109"/>
    <n v="200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x v="6"/>
    <x v="2836"/>
    <n v="5.3749999999999999E-2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x v="6"/>
    <x v="2837"/>
    <n v="0.187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x v="6"/>
    <x v="109"/>
    <n v="1000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x v="6"/>
    <x v="149"/>
    <n v="0.02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x v="6"/>
    <x v="109"/>
    <n v="250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x v="6"/>
    <x v="2838"/>
    <n v="8.2600000000000007E-2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x v="6"/>
    <x v="2839"/>
    <n v="1.015540674603174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x v="6"/>
    <x v="2840"/>
    <n v="8.368200836820083E-3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x v="6"/>
    <x v="2841"/>
    <n v="0.27296296296296296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x v="6"/>
    <x v="2842"/>
    <n v="0.2823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x v="6"/>
    <x v="2843"/>
    <n v="1.3333333333333334E-2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x v="6"/>
    <x v="2844"/>
    <n v="0.43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x v="6"/>
    <x v="137"/>
    <n v="0.12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x v="6"/>
    <x v="1296"/>
    <n v="5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x v="6"/>
    <x v="714"/>
    <n v="2.6250000000000002E-3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x v="6"/>
    <x v="2845"/>
    <n v="4.1999999999999997E-3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x v="6"/>
    <x v="109"/>
    <n v="15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x v="6"/>
    <x v="2846"/>
    <n v="0.7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x v="6"/>
    <x v="459"/>
    <n v="1.6666666666666668E-3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x v="6"/>
    <x v="2847"/>
    <n v="9.1999999999999998E-2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x v="6"/>
    <x v="727"/>
    <n v="1.9642857142857142E-2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x v="6"/>
    <x v="2848"/>
    <n v="0.60019999999999996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x v="6"/>
    <x v="123"/>
    <n v="9.4117647058823532E-4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x v="6"/>
    <x v="2730"/>
    <n v="5.0000000000000002E-5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x v="6"/>
    <x v="109"/>
    <n v="25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x v="6"/>
    <x v="2849"/>
    <n v="2.2519999999999998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x v="6"/>
    <x v="2850"/>
    <n v="3.6666666666666667E-2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x v="6"/>
    <x v="109"/>
    <n v="444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x v="6"/>
    <x v="2851"/>
    <n v="9.9211711711711711E-2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x v="6"/>
    <x v="2852"/>
    <n v="0.15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x v="6"/>
    <x v="2853"/>
    <n v="0.51666666666666672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x v="6"/>
    <x v="2854"/>
    <n v="2.7142857142857142E-2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x v="6"/>
    <x v="453"/>
    <n v="6.6666666666666666E-2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x v="6"/>
    <x v="2855"/>
    <n v="2.8500000000000001E-2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x v="6"/>
    <x v="109"/>
    <n v="262.5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x v="6"/>
    <x v="2856"/>
    <n v="0.93333333333333335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x v="6"/>
    <x v="2857"/>
    <n v="6.7499999999999999E-3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x v="6"/>
    <x v="2858"/>
    <n v="4.0526315789473681E-2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x v="6"/>
    <x v="2859"/>
    <n v="1.35E-2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x v="6"/>
    <x v="874"/>
    <n v="6.2500000000000003E-3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x v="6"/>
    <x v="2860"/>
    <n v="0.20300000000000001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x v="6"/>
    <x v="2861"/>
    <n v="6.9900000000000006E-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x v="6"/>
    <x v="2862"/>
    <n v="0.1230329041487839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x v="6"/>
    <x v="2863"/>
    <n v="0.13200000000000001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x v="6"/>
    <x v="109"/>
    <n v="1000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x v="6"/>
    <x v="177"/>
    <n v="2.0000000000000001E-4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x v="6"/>
    <x v="2864"/>
    <n v="3.6999999999999998E-2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x v="6"/>
    <x v="2865"/>
    <n v="0.21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x v="6"/>
    <x v="2866"/>
    <n v="0.20945454545454545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x v="6"/>
    <x v="109"/>
    <n v="35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x v="6"/>
    <x v="1159"/>
    <n v="1.9071428571428573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x v="6"/>
    <x v="109"/>
    <n v="125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x v="6"/>
    <x v="874"/>
    <n v="0.02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x v="6"/>
    <x v="109"/>
    <n v="150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x v="6"/>
    <x v="2867"/>
    <n v="0.1166666666666666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x v="6"/>
    <x v="172"/>
    <n v="1.3489208633093526E-3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x v="6"/>
    <x v="2868"/>
    <n v="5.0599999999999996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x v="6"/>
    <x v="119"/>
    <n v="2.8571428571428571E-3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x v="6"/>
    <x v="2785"/>
    <n v="3.3333333333333335E-3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x v="6"/>
    <x v="609"/>
    <n v="1.3428571428571429E-2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x v="6"/>
    <x v="109"/>
    <n v="480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x v="6"/>
    <x v="2869"/>
    <n v="2.2499999999999999E-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x v="6"/>
    <x v="2870"/>
    <n v="0.12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x v="6"/>
    <x v="416"/>
    <n v="6.4000000000000003E-3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x v="6"/>
    <x v="782"/>
    <n v="0.20399999999999999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x v="6"/>
    <x v="2871"/>
    <n v="1.2500000000000001E-2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x v="6"/>
    <x v="365"/>
    <n v="5.4545454545454548E-4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x v="6"/>
    <x v="2176"/>
    <n v="0.29199999999999998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x v="6"/>
    <x v="129"/>
    <n v="0.4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x v="6"/>
    <x v="2843"/>
    <n v="1.3333333333333334E-2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x v="6"/>
    <x v="109"/>
    <n v="500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x v="6"/>
    <x v="109"/>
    <n v="3750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x v="6"/>
    <x v="2872"/>
    <n v="6.6666666666666664E-4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x v="6"/>
    <x v="109"/>
    <n v="135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x v="6"/>
    <x v="109"/>
    <n v="30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x v="6"/>
    <x v="2873"/>
    <n v="0.2283333333333333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x v="6"/>
    <x v="709"/>
    <n v="0.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x v="6"/>
    <x v="2874"/>
    <n v="0.64100000000000001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x v="6"/>
    <x v="2875"/>
    <n v="0.76666666666666672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x v="6"/>
    <x v="2876"/>
    <n v="0.10696969696969696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x v="6"/>
    <x v="2877"/>
    <n v="8.2000000000000007E-3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x v="6"/>
    <x v="2878"/>
    <n v="2.9499999999999998E-2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x v="6"/>
    <x v="109"/>
    <n v="25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x v="6"/>
    <x v="2879"/>
    <n v="0.17199999999999999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x v="6"/>
    <x v="2880"/>
    <n v="0.31333333333333335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x v="6"/>
    <x v="167"/>
    <n v="3.3333333333333332E-4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x v="6"/>
    <x v="418"/>
    <n v="1.1999999999999999E-3"/>
    <x v="1"/>
    <s v="plays"/>
    <x v="4113"/>
    <d v="2016-01-08T06:34:00"/>
  </r>
  <r>
    <m/>
    <m/>
    <m/>
    <m/>
    <m/>
    <x v="4"/>
    <m/>
    <m/>
    <m/>
    <m/>
    <m/>
    <m/>
    <m/>
    <x v="41"/>
    <x v="2881"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91AC6E9-7155-4DF6-A405-7FDB12E1BDFE}" name="PivotTable3" cacheId="1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3">
  <location ref="A3:F14" firstHeaderRow="1" firstDataRow="2" firstDataCol="1"/>
  <pivotFields count="18">
    <pivotField showAll="0"/>
    <pivotField showAll="0"/>
    <pivotField showAll="0"/>
    <pivotField showAll="0"/>
    <pivotField showAll="0"/>
    <pivotField axis="axisCol" showAll="0" sortType="descending">
      <items count="5">
        <item x="0"/>
        <item x="3"/>
        <item x="2"/>
        <item x="1"/>
        <item t="default"/>
      </items>
    </pivotField>
    <pivotField showAll="0"/>
    <pivotField dataField="1" showAll="0"/>
    <pivotField showAll="0"/>
    <pivotField showAll="0"/>
    <pivotField showAll="0"/>
    <pivotField showAll="0">
      <items count="503">
        <item x="78"/>
        <item x="29"/>
        <item x="84"/>
        <item x="83"/>
        <item x="80"/>
        <item x="81"/>
        <item x="79"/>
        <item x="63"/>
        <item x="22"/>
        <item x="82"/>
        <item x="73"/>
        <item x="202"/>
        <item x="8"/>
        <item x="62"/>
        <item x="25"/>
        <item x="41"/>
        <item x="38"/>
        <item x="57"/>
        <item x="59"/>
        <item x="10"/>
        <item x="9"/>
        <item x="64"/>
        <item x="19"/>
        <item x="23"/>
        <item x="54"/>
        <item x="20"/>
        <item x="55"/>
        <item x="74"/>
        <item x="33"/>
        <item x="60"/>
        <item x="209"/>
        <item x="162"/>
        <item x="58"/>
        <item x="51"/>
        <item x="69"/>
        <item x="2"/>
        <item x="17"/>
        <item x="77"/>
        <item x="44"/>
        <item x="70"/>
        <item x="244"/>
        <item x="14"/>
        <item x="288"/>
        <item x="68"/>
        <item x="34"/>
        <item x="43"/>
        <item x="67"/>
        <item x="5"/>
        <item x="53"/>
        <item x="72"/>
        <item x="133"/>
        <item x="13"/>
        <item x="47"/>
        <item x="28"/>
        <item x="241"/>
        <item x="165"/>
        <item x="66"/>
        <item x="7"/>
        <item x="6"/>
        <item x="211"/>
        <item x="65"/>
        <item x="42"/>
        <item x="95"/>
        <item x="287"/>
        <item x="31"/>
        <item x="71"/>
        <item x="36"/>
        <item x="85"/>
        <item x="32"/>
        <item x="50"/>
        <item x="16"/>
        <item x="26"/>
        <item x="250"/>
        <item x="196"/>
        <item x="142"/>
        <item x="11"/>
        <item x="88"/>
        <item x="99"/>
        <item x="76"/>
        <item x="1"/>
        <item x="144"/>
        <item x="75"/>
        <item x="141"/>
        <item x="183"/>
        <item x="87"/>
        <item x="268"/>
        <item x="48"/>
        <item x="45"/>
        <item x="106"/>
        <item x="30"/>
        <item x="240"/>
        <item x="110"/>
        <item x="297"/>
        <item x="251"/>
        <item x="225"/>
        <item x="195"/>
        <item x="93"/>
        <item x="174"/>
        <item x="15"/>
        <item x="221"/>
        <item x="61"/>
        <item x="21"/>
        <item x="332"/>
        <item x="273"/>
        <item x="201"/>
        <item x="217"/>
        <item x="448"/>
        <item x="329"/>
        <item x="52"/>
        <item x="280"/>
        <item x="238"/>
        <item x="112"/>
        <item x="300"/>
        <item x="116"/>
        <item x="229"/>
        <item x="248"/>
        <item x="318"/>
        <item x="27"/>
        <item x="115"/>
        <item x="46"/>
        <item x="148"/>
        <item x="212"/>
        <item x="259"/>
        <item x="252"/>
        <item x="204"/>
        <item x="207"/>
        <item x="149"/>
        <item x="246"/>
        <item x="130"/>
        <item x="135"/>
        <item x="208"/>
        <item x="132"/>
        <item x="462"/>
        <item x="182"/>
        <item x="179"/>
        <item x="125"/>
        <item x="327"/>
        <item x="89"/>
        <item x="276"/>
        <item x="237"/>
        <item x="205"/>
        <item x="261"/>
        <item x="136"/>
        <item x="235"/>
        <item x="296"/>
        <item x="108"/>
        <item x="96"/>
        <item x="206"/>
        <item x="265"/>
        <item x="184"/>
        <item x="3"/>
        <item x="299"/>
        <item x="215"/>
        <item x="234"/>
        <item x="243"/>
        <item x="239"/>
        <item x="328"/>
        <item x="150"/>
        <item x="180"/>
        <item x="322"/>
        <item x="253"/>
        <item x="372"/>
        <item x="430"/>
        <item x="111"/>
        <item x="262"/>
        <item x="157"/>
        <item x="129"/>
        <item x="39"/>
        <item x="203"/>
        <item x="199"/>
        <item x="293"/>
        <item x="210"/>
        <item x="49"/>
        <item x="489"/>
        <item x="282"/>
        <item x="247"/>
        <item x="56"/>
        <item x="122"/>
        <item x="387"/>
        <item x="331"/>
        <item x="0"/>
        <item x="275"/>
        <item x="192"/>
        <item x="333"/>
        <item x="153"/>
        <item x="482"/>
        <item x="101"/>
        <item x="143"/>
        <item x="245"/>
        <item x="277"/>
        <item x="189"/>
        <item x="441"/>
        <item x="193"/>
        <item x="438"/>
        <item x="473"/>
        <item x="452"/>
        <item x="227"/>
        <item x="91"/>
        <item x="398"/>
        <item x="386"/>
        <item x="242"/>
        <item x="190"/>
        <item x="447"/>
        <item x="200"/>
        <item x="335"/>
        <item x="439"/>
        <item x="263"/>
        <item x="496"/>
        <item x="224"/>
        <item x="499"/>
        <item x="37"/>
        <item x="423"/>
        <item x="107"/>
        <item x="170"/>
        <item x="147"/>
        <item x="94"/>
        <item x="291"/>
        <item x="334"/>
        <item x="294"/>
        <item x="194"/>
        <item x="128"/>
        <item x="302"/>
        <item x="97"/>
        <item x="163"/>
        <item x="186"/>
        <item x="146"/>
        <item x="301"/>
        <item x="198"/>
        <item x="391"/>
        <item x="138"/>
        <item x="336"/>
        <item x="290"/>
        <item x="437"/>
        <item x="140"/>
        <item x="35"/>
        <item x="260"/>
        <item x="461"/>
        <item x="40"/>
        <item x="295"/>
        <item x="236"/>
        <item x="161"/>
        <item x="176"/>
        <item x="314"/>
        <item x="500"/>
        <item x="197"/>
        <item x="270"/>
        <item x="220"/>
        <item x="102"/>
        <item x="222"/>
        <item x="490"/>
        <item x="402"/>
        <item x="411"/>
        <item x="321"/>
        <item x="460"/>
        <item x="454"/>
        <item x="4"/>
        <item x="168"/>
        <item x="172"/>
        <item x="114"/>
        <item x="449"/>
        <item x="126"/>
        <item x="264"/>
        <item x="305"/>
        <item x="324"/>
        <item x="228"/>
        <item x="139"/>
        <item x="164"/>
        <item x="425"/>
        <item x="177"/>
        <item x="175"/>
        <item x="466"/>
        <item x="120"/>
        <item x="351"/>
        <item x="495"/>
        <item x="478"/>
        <item x="223"/>
        <item x="409"/>
        <item x="267"/>
        <item x="100"/>
        <item x="213"/>
        <item x="151"/>
        <item x="492"/>
        <item x="306"/>
        <item x="498"/>
        <item x="292"/>
        <item x="166"/>
        <item x="92"/>
        <item x="313"/>
        <item x="117"/>
        <item x="317"/>
        <item x="226"/>
        <item x="152"/>
        <item x="233"/>
        <item x="485"/>
        <item x="158"/>
        <item x="18"/>
        <item x="307"/>
        <item x="315"/>
        <item x="493"/>
        <item x="403"/>
        <item x="191"/>
        <item x="455"/>
        <item x="377"/>
        <item x="178"/>
        <item x="255"/>
        <item x="289"/>
        <item x="281"/>
        <item x="487"/>
        <item x="346"/>
        <item x="232"/>
        <item x="459"/>
        <item x="269"/>
        <item x="90"/>
        <item x="169"/>
        <item x="434"/>
        <item x="185"/>
        <item x="465"/>
        <item x="362"/>
        <item x="285"/>
        <item x="428"/>
        <item x="413"/>
        <item x="476"/>
        <item x="367"/>
        <item x="256"/>
        <item x="359"/>
        <item x="458"/>
        <item x="442"/>
        <item x="316"/>
        <item x="298"/>
        <item x="396"/>
        <item x="286"/>
        <item x="119"/>
        <item x="349"/>
        <item x="374"/>
        <item x="385"/>
        <item x="488"/>
        <item x="98"/>
        <item x="159"/>
        <item x="308"/>
        <item x="388"/>
        <item x="440"/>
        <item x="127"/>
        <item x="375"/>
        <item x="320"/>
        <item x="379"/>
        <item x="326"/>
        <item x="231"/>
        <item x="471"/>
        <item x="284"/>
        <item x="404"/>
        <item x="360"/>
        <item x="257"/>
        <item x="373"/>
        <item x="436"/>
        <item x="463"/>
        <item x="131"/>
        <item x="156"/>
        <item x="249"/>
        <item x="278"/>
        <item x="354"/>
        <item x="272"/>
        <item x="415"/>
        <item x="167"/>
        <item x="382"/>
        <item x="408"/>
        <item x="475"/>
        <item x="416"/>
        <item x="380"/>
        <item x="392"/>
        <item x="274"/>
        <item x="481"/>
        <item x="394"/>
        <item x="160"/>
        <item x="491"/>
        <item x="501"/>
        <item x="103"/>
        <item x="187"/>
        <item x="124"/>
        <item x="435"/>
        <item x="24"/>
        <item x="145"/>
        <item x="468"/>
        <item x="304"/>
        <item x="407"/>
        <item x="173"/>
        <item x="450"/>
        <item x="319"/>
        <item x="393"/>
        <item x="412"/>
        <item x="381"/>
        <item x="311"/>
        <item x="383"/>
        <item x="421"/>
        <item x="347"/>
        <item x="134"/>
        <item x="395"/>
        <item x="283"/>
        <item x="467"/>
        <item x="340"/>
        <item x="345"/>
        <item x="104"/>
        <item x="356"/>
        <item x="484"/>
        <item x="279"/>
        <item x="271"/>
        <item x="422"/>
        <item x="378"/>
        <item x="154"/>
        <item x="325"/>
        <item x="390"/>
        <item x="123"/>
        <item x="254"/>
        <item x="363"/>
        <item x="361"/>
        <item x="12"/>
        <item x="344"/>
        <item x="384"/>
        <item x="410"/>
        <item x="323"/>
        <item x="419"/>
        <item x="330"/>
        <item x="312"/>
        <item x="230"/>
        <item x="418"/>
        <item x="443"/>
        <item x="309"/>
        <item x="497"/>
        <item x="105"/>
        <item x="342"/>
        <item x="446"/>
        <item x="118"/>
        <item x="109"/>
        <item x="171"/>
        <item x="369"/>
        <item x="266"/>
        <item x="429"/>
        <item x="427"/>
        <item x="219"/>
        <item x="483"/>
        <item x="216"/>
        <item x="477"/>
        <item x="181"/>
        <item x="258"/>
        <item x="479"/>
        <item x="486"/>
        <item x="457"/>
        <item x="218"/>
        <item x="426"/>
        <item x="155"/>
        <item x="424"/>
        <item x="451"/>
        <item x="470"/>
        <item x="494"/>
        <item x="352"/>
        <item x="86"/>
        <item x="445"/>
        <item x="348"/>
        <item x="397"/>
        <item x="389"/>
        <item x="366"/>
        <item x="480"/>
        <item x="474"/>
        <item x="188"/>
        <item x="353"/>
        <item x="401"/>
        <item x="400"/>
        <item x="113"/>
        <item x="350"/>
        <item x="365"/>
        <item x="444"/>
        <item x="368"/>
        <item x="464"/>
        <item x="376"/>
        <item x="339"/>
        <item x="343"/>
        <item x="355"/>
        <item x="364"/>
        <item x="433"/>
        <item x="432"/>
        <item x="358"/>
        <item x="121"/>
        <item x="456"/>
        <item x="214"/>
        <item x="137"/>
        <item x="338"/>
        <item x="431"/>
        <item x="303"/>
        <item x="417"/>
        <item x="453"/>
        <item x="472"/>
        <item x="414"/>
        <item x="469"/>
        <item x="357"/>
        <item x="341"/>
        <item x="420"/>
        <item x="370"/>
        <item x="337"/>
        <item x="399"/>
        <item x="405"/>
        <item x="406"/>
        <item x="310"/>
        <item x="371"/>
        <item t="default"/>
      </items>
    </pivotField>
    <pivotField showAll="0"/>
    <pivotField showAll="0"/>
    <pivotField showAll="0"/>
    <pivotField showAll="0">
      <items count="3338">
        <item x="3048"/>
        <item x="123"/>
        <item x="1874"/>
        <item x="1878"/>
        <item x="2624"/>
        <item x="2590"/>
        <item x="541"/>
        <item x="2067"/>
        <item x="618"/>
        <item x="121"/>
        <item x="2297"/>
        <item x="444"/>
        <item x="207"/>
        <item x="1003"/>
        <item x="2082"/>
        <item x="453"/>
        <item x="893"/>
        <item x="527"/>
        <item x="2079"/>
        <item x="523"/>
        <item x="2216"/>
        <item x="994"/>
        <item x="2098"/>
        <item x="553"/>
        <item x="1383"/>
        <item x="2267"/>
        <item x="220"/>
        <item x="1038"/>
        <item x="540"/>
        <item x="1883"/>
        <item x="186"/>
        <item x="577"/>
        <item x="547"/>
        <item x="1158"/>
        <item x="1652"/>
        <item x="152"/>
        <item x="1644"/>
        <item x="537"/>
        <item x="1256"/>
        <item x="966"/>
        <item x="2461"/>
        <item x="1009"/>
        <item x="611"/>
        <item x="1495"/>
        <item x="574"/>
        <item x="997"/>
        <item x="1857"/>
        <item x="575"/>
        <item x="2492"/>
        <item x="1265"/>
        <item x="990"/>
        <item x="205"/>
        <item x="2485"/>
        <item x="157"/>
        <item x="1168"/>
        <item x="1249"/>
        <item x="2213"/>
        <item x="2455"/>
        <item x="2061"/>
        <item x="509"/>
        <item x="508"/>
        <item x="2595"/>
        <item x="2369"/>
        <item x="832"/>
        <item x="2084"/>
        <item x="1620"/>
        <item x="162"/>
        <item x="224"/>
        <item x="2618"/>
        <item x="2684"/>
        <item x="2305"/>
        <item x="2279"/>
        <item x="177"/>
        <item x="2304"/>
        <item x="1487"/>
        <item x="2450"/>
        <item x="429"/>
        <item x="469"/>
        <item x="3327"/>
        <item x="524"/>
        <item x="1612"/>
        <item x="2586"/>
        <item x="701"/>
        <item x="425"/>
        <item x="1862"/>
        <item x="972"/>
        <item x="1280"/>
        <item x="1725"/>
        <item x="440"/>
        <item x="2616"/>
        <item x="919"/>
        <item x="707"/>
        <item x="2611"/>
        <item x="2628"/>
        <item x="190"/>
        <item x="1382"/>
        <item x="2165"/>
        <item x="154"/>
        <item x="2077"/>
        <item x="529"/>
        <item x="973"/>
        <item x="142"/>
        <item x="1039"/>
        <item x="435"/>
        <item x="960"/>
        <item x="2072"/>
        <item x="1859"/>
        <item x="652"/>
        <item x="534"/>
        <item x="437"/>
        <item x="3303"/>
        <item x="1031"/>
        <item x="153"/>
        <item x="159"/>
        <item x="895"/>
        <item x="467"/>
        <item x="511"/>
        <item x="646"/>
        <item x="2596"/>
        <item x="151"/>
        <item x="2454"/>
        <item x="892"/>
        <item x="542"/>
        <item x="2311"/>
        <item x="1877"/>
        <item x="1615"/>
        <item x="2367"/>
        <item x="222"/>
        <item x="999"/>
        <item x="1250"/>
        <item x="914"/>
        <item x="512"/>
        <item x="531"/>
        <item x="1248"/>
        <item x="3205"/>
        <item x="3252"/>
        <item x="702"/>
        <item x="462"/>
        <item x="156"/>
        <item x="1253"/>
        <item x="3322"/>
        <item x="525"/>
        <item x="2092"/>
        <item x="539"/>
        <item x="696"/>
        <item x="2183"/>
        <item x="3236"/>
        <item x="644"/>
        <item x="3247"/>
        <item x="3164"/>
        <item x="2059"/>
        <item x="2435"/>
        <item x="1549"/>
        <item x="506"/>
        <item x="1648"/>
        <item x="2299"/>
        <item x="1477"/>
        <item x="622"/>
        <item x="792"/>
        <item x="406"/>
        <item x="2070"/>
        <item x="149"/>
        <item x="2087"/>
        <item x="598"/>
        <item x="2635"/>
        <item x="977"/>
        <item x="1025"/>
        <item x="411"/>
        <item x="2265"/>
        <item x="2459"/>
        <item x="1300"/>
        <item x="476"/>
        <item x="2058"/>
        <item x="165"/>
        <item x="3208"/>
        <item x="1876"/>
        <item x="2308"/>
        <item x="3268"/>
        <item x="2221"/>
        <item x="2631"/>
        <item x="925"/>
        <item x="439"/>
        <item x="358"/>
        <item x="1866"/>
        <item x="451"/>
        <item x="866"/>
        <item x="212"/>
        <item x="3298"/>
        <item x="3285"/>
        <item x="412"/>
        <item x="878"/>
        <item x="517"/>
        <item x="430"/>
        <item x="538"/>
        <item x="1373"/>
        <item x="859"/>
        <item x="2270"/>
        <item x="869"/>
        <item x="2446"/>
        <item x="1014"/>
        <item x="3132"/>
        <item x="166"/>
        <item x="189"/>
        <item x="2277"/>
        <item x="120"/>
        <item x="3232"/>
        <item x="2076"/>
        <item x="1480"/>
        <item x="636"/>
        <item x="1017"/>
        <item x="2272"/>
        <item x="206"/>
        <item x="477"/>
        <item x="2593"/>
        <item x="1547"/>
        <item x="31"/>
        <item x="2065"/>
        <item x="139"/>
        <item x="1724"/>
        <item x="2207"/>
        <item x="1001"/>
        <item x="953"/>
        <item x="1021"/>
        <item x="1513"/>
        <item x="2602"/>
        <item x="571"/>
        <item x="904"/>
        <item x="1308"/>
        <item x="409"/>
        <item x="3260"/>
        <item x="983"/>
        <item x="827"/>
        <item x="812"/>
        <item x="2086"/>
        <item x="182"/>
        <item x="610"/>
        <item x="647"/>
        <item x="1086"/>
        <item x="631"/>
        <item x="986"/>
        <item x="1566"/>
        <item x="982"/>
        <item x="198"/>
        <item x="1555"/>
        <item x="918"/>
        <item x="996"/>
        <item x="436"/>
        <item x="601"/>
        <item x="1727"/>
        <item x="3210"/>
        <item x="870"/>
        <item x="3201"/>
        <item x="415"/>
        <item x="2302"/>
        <item x="426"/>
        <item x="1015"/>
        <item x="1266"/>
        <item x="2100"/>
        <item x="881"/>
        <item x="825"/>
        <item x="1175"/>
        <item x="802"/>
        <item x="3271"/>
        <item x="474"/>
        <item x="2608"/>
        <item x="148"/>
        <item x="3168"/>
        <item x="909"/>
        <item x="1611"/>
        <item x="3050"/>
        <item x="630"/>
        <item x="620"/>
        <item x="2301"/>
        <item x="888"/>
        <item x="1808"/>
        <item x="3054"/>
        <item x="1855"/>
        <item x="544"/>
        <item x="2105"/>
        <item x="1356"/>
        <item x="2599"/>
        <item x="3326"/>
        <item x="141"/>
        <item x="905"/>
        <item x="1013"/>
        <item x="2581"/>
        <item x="3313"/>
        <item x="513"/>
        <item x="2298"/>
        <item x="794"/>
        <item x="3316"/>
        <item x="2448"/>
        <item x="2614"/>
        <item x="799"/>
        <item x="1032"/>
        <item x="623"/>
        <item x="1087"/>
        <item x="852"/>
        <item x="1301"/>
        <item x="211"/>
        <item x="790"/>
        <item x="1247"/>
        <item x="1545"/>
        <item x="875"/>
        <item x="2387"/>
        <item x="127"/>
        <item x="1720"/>
        <item x="831"/>
        <item x="2162"/>
        <item x="1722"/>
        <item x="809"/>
        <item x="1084"/>
        <item x="2037"/>
        <item x="3334"/>
        <item x="916"/>
        <item x="3295"/>
        <item x="1475"/>
        <item x="558"/>
        <item x="900"/>
        <item x="449"/>
        <item x="3273"/>
        <item x="2218"/>
        <item x="160"/>
        <item x="1081"/>
        <item x="995"/>
        <item x="1260"/>
        <item x="3261"/>
        <item x="2209"/>
        <item x="776"/>
        <item x="2604"/>
        <item x="1380"/>
        <item x="1658"/>
        <item x="1864"/>
        <item x="226"/>
        <item x="2375"/>
        <item x="1277"/>
        <item x="1171"/>
        <item x="821"/>
        <item x="460"/>
        <item x="797"/>
        <item x="546"/>
        <item x="2094"/>
        <item x="410"/>
        <item x="2465"/>
        <item x="985"/>
        <item x="1533"/>
        <item x="1364"/>
        <item x="2269"/>
        <item x="3224"/>
        <item x="2442"/>
        <item x="1222"/>
        <item x="2040"/>
        <item x="479"/>
        <item x="472"/>
        <item x="1012"/>
        <item x="801"/>
        <item x="1369"/>
        <item x="422"/>
        <item x="2306"/>
        <item x="1360"/>
        <item x="2440"/>
        <item x="2081"/>
        <item x="566"/>
        <item x="1655"/>
        <item x="1483"/>
        <item x="549"/>
        <item x="840"/>
        <item x="626"/>
        <item x="555"/>
        <item x="443"/>
        <item x="3255"/>
        <item x="848"/>
        <item x="428"/>
        <item x="666"/>
        <item x="627"/>
        <item x="2376"/>
        <item x="633"/>
        <item x="1363"/>
        <item x="855"/>
        <item x="3324"/>
        <item x="3226"/>
        <item x="1565"/>
        <item x="2278"/>
        <item x="568"/>
        <item x="605"/>
        <item x="824"/>
        <item x="514"/>
        <item x="1252"/>
        <item x="1649"/>
        <item x="2208"/>
        <item x="376"/>
        <item x="1371"/>
        <item x="1375"/>
        <item x="3262"/>
        <item x="550"/>
        <item x="3079"/>
        <item x="2437"/>
        <item x="599"/>
        <item x="1860"/>
        <item x="2099"/>
        <item x="1568"/>
        <item x="653"/>
        <item x="800"/>
        <item x="1646"/>
        <item x="2088"/>
        <item x="1030"/>
        <item x="3053"/>
        <item x="552"/>
        <item x="1173"/>
        <item x="3228"/>
        <item x="3222"/>
        <item x="125"/>
        <item x="641"/>
        <item x="612"/>
        <item x="3207"/>
        <item x="464"/>
        <item x="600"/>
        <item x="431"/>
        <item x="984"/>
        <item x="3126"/>
        <item x="2445"/>
        <item x="1868"/>
        <item x="3281"/>
        <item x="3288"/>
        <item x="3170"/>
        <item x="1484"/>
        <item x="3058"/>
        <item x="3301"/>
        <item x="1183"/>
        <item x="219"/>
        <item x="1263"/>
        <item x="1734"/>
        <item x="3195"/>
        <item x="3238"/>
        <item x="1370"/>
        <item x="885"/>
        <item x="2410"/>
        <item x="187"/>
        <item x="1004"/>
        <item x="2430"/>
        <item x="979"/>
        <item x="619"/>
        <item x="1358"/>
        <item x="703"/>
        <item x="1870"/>
        <item x="841"/>
        <item x="2585"/>
        <item x="1165"/>
        <item x="1498"/>
        <item x="615"/>
        <item x="22"/>
        <item x="2096"/>
        <item x="3256"/>
        <item x="1154"/>
        <item x="2219"/>
        <item x="25"/>
        <item x="3253"/>
        <item x="1490"/>
        <item x="473"/>
        <item x="798"/>
        <item x="535"/>
        <item x="1085"/>
        <item x="1020"/>
        <item x="822"/>
        <item x="2597"/>
        <item x="1884"/>
        <item x="3127"/>
        <item x="989"/>
        <item x="433"/>
        <item x="372"/>
        <item x="1730"/>
        <item x="2462"/>
        <item x="1497"/>
        <item x="528"/>
        <item x="1305"/>
        <item x="604"/>
        <item x="2579"/>
        <item x="877"/>
        <item x="992"/>
        <item x="146"/>
        <item x="837"/>
        <item x="2636"/>
        <item x="650"/>
        <item x="2620"/>
        <item x="976"/>
        <item x="628"/>
        <item x="1562"/>
        <item x="2452"/>
        <item x="519"/>
        <item x="1357"/>
        <item x="3237"/>
        <item x="2758"/>
        <item x="3309"/>
        <item x="2680"/>
        <item x="1563"/>
        <item x="2366"/>
        <item x="2032"/>
        <item x="556"/>
        <item x="962"/>
        <item x="3310"/>
        <item x="851"/>
        <item x="2316"/>
        <item x="408"/>
        <item x="887"/>
        <item x="3068"/>
        <item x="471"/>
        <item x="3335"/>
        <item x="548"/>
        <item x="1488"/>
        <item x="826"/>
        <item x="2487"/>
        <item x="987"/>
        <item x="1164"/>
        <item x="2093"/>
        <item x="1519"/>
        <item x="1737"/>
        <item x="3094"/>
        <item x="2274"/>
        <item x="963"/>
        <item x="640"/>
        <item x="2486"/>
        <item x="806"/>
        <item x="1619"/>
        <item x="2068"/>
        <item x="3055"/>
        <item x="1681"/>
        <item x="819"/>
        <item x="2075"/>
        <item x="3235"/>
        <item x="1304"/>
        <item x="434"/>
        <item x="2427"/>
        <item x="2015"/>
        <item x="257"/>
        <item x="2490"/>
        <item x="1854"/>
        <item x="2210"/>
        <item x="1005"/>
        <item x="1302"/>
        <item x="1617"/>
        <item x="313"/>
        <item x="1174"/>
        <item x="1016"/>
        <item x="1528"/>
        <item x="3305"/>
        <item x="1850"/>
        <item x="3319"/>
        <item x="1180"/>
        <item x="1525"/>
        <item x="2276"/>
        <item x="2373"/>
        <item x="1019"/>
        <item x="1543"/>
        <item x="2679"/>
        <item x="791"/>
        <item x="1762"/>
        <item x="950"/>
        <item x="1169"/>
        <item x="2447"/>
        <item x="1531"/>
        <item x="856"/>
        <item x="1033"/>
        <item x="836"/>
        <item x="2518"/>
        <item x="1869"/>
        <item x="1261"/>
        <item x="2732"/>
        <item x="3314"/>
        <item x="1018"/>
        <item x="1141"/>
        <item x="482"/>
        <item x="438"/>
        <item x="19"/>
        <item x="418"/>
        <item x="1711"/>
        <item x="3259"/>
        <item x="2294"/>
        <item x="2268"/>
        <item x="1289"/>
        <item x="891"/>
        <item x="1861"/>
        <item x="2564"/>
        <item x="1036"/>
        <item x="2622"/>
        <item x="651"/>
        <item x="2432"/>
        <item x="1298"/>
        <item x="698"/>
        <item x="2038"/>
        <item x="1464"/>
        <item x="145"/>
        <item x="883"/>
        <item x="3287"/>
        <item x="956"/>
        <item x="458"/>
        <item x="2443"/>
        <item x="2212"/>
        <item x="1885"/>
        <item x="1010"/>
        <item x="1729"/>
        <item x="1538"/>
        <item x="1912"/>
        <item x="957"/>
        <item x="2488"/>
        <item x="1212"/>
        <item x="858"/>
        <item x="1541"/>
        <item x="50"/>
        <item x="2140"/>
        <item x="1067"/>
        <item x="1160"/>
        <item x="1257"/>
        <item x="1557"/>
        <item x="2048"/>
        <item x="2"/>
        <item x="83"/>
        <item x="1465"/>
        <item x="475"/>
        <item x="2467"/>
        <item x="2591"/>
        <item x="551"/>
        <item x="886"/>
        <item x="1153"/>
        <item x="2365"/>
        <item x="3249"/>
        <item x="2967"/>
        <item x="2605"/>
        <item x="842"/>
        <item x="1080"/>
        <item x="2589"/>
        <item x="808"/>
        <item x="784"/>
        <item x="2293"/>
        <item x="1602"/>
        <item x="2409"/>
        <item x="2056"/>
        <item x="3257"/>
        <item x="3269"/>
        <item x="639"/>
        <item x="1472"/>
        <item x="1366"/>
        <item x="1491"/>
        <item x="756"/>
        <item x="2296"/>
        <item x="1172"/>
        <item x="3280"/>
        <item x="1998"/>
        <item x="518"/>
        <item x="388"/>
        <item x="530"/>
        <item x="2696"/>
        <item x="2102"/>
        <item x="572"/>
        <item x="296"/>
        <item x="3162"/>
        <item x="2582"/>
        <item x="2273"/>
        <item x="3220"/>
        <item x="1797"/>
        <item x="1774"/>
        <item x="1167"/>
        <item x="1246"/>
        <item x="3275"/>
        <item x="3173"/>
        <item x="1616"/>
        <item x="2986"/>
        <item x="2104"/>
        <item x="368"/>
        <item x="1325"/>
        <item x="1638"/>
        <item x="2557"/>
        <item x="573"/>
        <item x="340"/>
        <item x="2214"/>
        <item x="195"/>
        <item x="70"/>
        <item x="3264"/>
        <item x="2630"/>
        <item x="1900"/>
        <item x="1368"/>
        <item x="1242"/>
        <item x="1029"/>
        <item x="3217"/>
        <item x="2323"/>
        <item x="2224"/>
        <item x="2728"/>
        <item x="2764"/>
        <item x="522"/>
        <item x="903"/>
        <item x="1378"/>
        <item x="2704"/>
        <item x="862"/>
        <item x="1634"/>
        <item x="3215"/>
        <item x="1583"/>
        <item x="884"/>
        <item x="709"/>
        <item x="1653"/>
        <item x="167"/>
        <item x="971"/>
        <item x="863"/>
        <item x="917"/>
        <item x="927"/>
        <item x="3090"/>
        <item x="879"/>
        <item x="815"/>
        <item x="2550"/>
        <item x="1754"/>
        <item x="1292"/>
        <item x="2289"/>
        <item x="991"/>
        <item x="2255"/>
        <item x="871"/>
        <item x="2843"/>
        <item x="191"/>
        <item x="1046"/>
        <item x="2089"/>
        <item x="2154"/>
        <item x="882"/>
        <item x="401"/>
        <item x="2625"/>
        <item x="2167"/>
        <item x="3243"/>
        <item x="843"/>
        <item x="2362"/>
        <item x="2473"/>
        <item x="1062"/>
        <item x="1471"/>
        <item x="1536"/>
        <item x="3274"/>
        <item x="2116"/>
        <item x="2169"/>
        <item x="810"/>
        <item x="135"/>
        <item x="1267"/>
        <item x="40"/>
        <item x="3293"/>
        <item x="1362"/>
        <item x="1273"/>
        <item x="90"/>
        <item x="3015"/>
        <item x="897"/>
        <item x="138"/>
        <item x="782"/>
        <item x="2606"/>
        <item x="3200"/>
        <item x="817"/>
        <item x="1166"/>
        <item x="391"/>
        <item x="2685"/>
        <item x="2271"/>
        <item x="559"/>
        <item x="3169"/>
        <item x="268"/>
        <item x="1482"/>
        <item x="1214"/>
        <item x="3122"/>
        <item x="1567"/>
        <item x="1365"/>
        <item x="3131"/>
        <item x="2715"/>
        <item x="648"/>
        <item x="961"/>
        <item x="2600"/>
        <item x="3212"/>
        <item x="3241"/>
        <item x="3234"/>
        <item x="407"/>
        <item x="2354"/>
        <item x="2317"/>
        <item x="1236"/>
        <item x="3242"/>
        <item x="3300"/>
        <item x="649"/>
        <item x="1374"/>
        <item x="1493"/>
        <item x="704"/>
        <item x="901"/>
        <item x="1439"/>
        <item x="2573"/>
        <item x="1733"/>
        <item x="2537"/>
        <item x="2789"/>
        <item x="1723"/>
        <item x="1350"/>
        <item x="1088"/>
        <item x="2887"/>
        <item x="1177"/>
        <item x="1037"/>
        <item x="969"/>
        <item x="3307"/>
        <item x="1982"/>
        <item x="2658"/>
        <item x="5"/>
        <item x="1558"/>
        <item x="586"/>
        <item x="361"/>
        <item x="933"/>
        <item x="2358"/>
        <item x="3189"/>
        <item x="1598"/>
        <item x="2592"/>
        <item x="504"/>
        <item x="1732"/>
        <item x="2438"/>
        <item x="2310"/>
        <item x="1787"/>
        <item x="2797"/>
        <item x="1728"/>
        <item x="3230"/>
        <item x="461"/>
        <item x="414"/>
        <item x="1315"/>
        <item x="596"/>
        <item x="1145"/>
        <item x="2071"/>
        <item x="978"/>
        <item x="380"/>
        <item x="2458"/>
        <item x="398"/>
        <item x="951"/>
        <item x="1251"/>
        <item x="327"/>
        <item x="694"/>
        <item x="3333"/>
        <item x="1686"/>
        <item x="1048"/>
        <item x="2041"/>
        <item x="1939"/>
        <item x="998"/>
        <item x="1800"/>
        <item x="1228"/>
        <item x="2357"/>
        <item x="3197"/>
        <item x="1407"/>
        <item x="1184"/>
        <item x="1679"/>
        <item x="192"/>
        <item x="823"/>
        <item x="1685"/>
        <item x="1188"/>
        <item x="554"/>
        <item x="395"/>
        <item x="3213"/>
        <item x="2396"/>
        <item x="1419"/>
        <item x="2751"/>
        <item x="2353"/>
        <item x="2640"/>
        <item x="1340"/>
        <item x="675"/>
        <item x="175"/>
        <item x="589"/>
        <item x="2229"/>
        <item x="203"/>
        <item x="323"/>
        <item x="1392"/>
        <item x="922"/>
        <item x="3317"/>
        <item x="81"/>
        <item x="3245"/>
        <item x="196"/>
        <item x="1581"/>
        <item x="38"/>
        <item x="3211"/>
        <item x="2242"/>
        <item x="17"/>
        <item x="1462"/>
        <item x="660"/>
        <item x="1654"/>
        <item x="614"/>
        <item x="2025"/>
        <item x="1872"/>
        <item x="807"/>
        <item x="854"/>
        <item x="1574"/>
        <item x="643"/>
        <item x="168"/>
        <item x="1534"/>
        <item x="2245"/>
        <item x="608"/>
        <item x="76"/>
        <item x="607"/>
        <item x="3318"/>
        <item x="908"/>
        <item x="2617"/>
        <item x="2290"/>
        <item x="236"/>
        <item x="493"/>
        <item x="1838"/>
        <item x="2866"/>
        <item x="1196"/>
        <item x="2922"/>
        <item x="1443"/>
        <item x="2885"/>
        <item x="2449"/>
        <item x="445"/>
        <item x="500"/>
        <item x="2170"/>
        <item x="3246"/>
        <item x="533"/>
        <item x="2356"/>
        <item x="2542"/>
        <item x="1473"/>
        <item x="315"/>
        <item x="1130"/>
        <item x="247"/>
        <item x="285"/>
        <item x="491"/>
        <item x="2707"/>
        <item x="3188"/>
        <item x="2013"/>
        <item x="2812"/>
        <item x="1600"/>
        <item x="2073"/>
        <item x="1231"/>
        <item x="846"/>
        <item x="624"/>
        <item x="3254"/>
        <item x="238"/>
        <item x="1704"/>
        <item x="2226"/>
        <item x="1254"/>
        <item x="446"/>
        <item x="1552"/>
        <item x="1676"/>
        <item x="1845"/>
        <item x="2598"/>
        <item x="1662"/>
        <item x="876"/>
        <item x="1593"/>
        <item x="1163"/>
        <item x="2095"/>
        <item x="2854"/>
        <item x="602"/>
        <item x="1269"/>
        <item x="2364"/>
        <item x="2313"/>
        <item x="194"/>
        <item x="1176"/>
        <item x="2768"/>
        <item x="3308"/>
        <item x="231"/>
        <item x="2782"/>
        <item x="184"/>
        <item x="3282"/>
        <item x="2566"/>
        <item x="2457"/>
        <item x="2633"/>
        <item x="3204"/>
        <item x="2259"/>
        <item x="2109"/>
        <item x="2629"/>
        <item x="1077"/>
        <item x="374"/>
        <item x="2762"/>
        <item x="890"/>
        <item x="200"/>
        <item x="2361"/>
        <item x="1336"/>
        <item x="2575"/>
        <item x="1571"/>
        <item x="2160"/>
        <item x="2745"/>
        <item x="520"/>
        <item x="3082"/>
        <item x="1023"/>
        <item x="2112"/>
        <item x="1091"/>
        <item x="2151"/>
        <item x="570"/>
        <item x="2240"/>
        <item x="902"/>
        <item x="2607"/>
        <item x="164"/>
        <item x="1467"/>
        <item x="259"/>
        <item x="1865"/>
        <item x="1303"/>
        <item x="1207"/>
        <item x="2248"/>
        <item x="1522"/>
        <item x="9"/>
        <item x="3231"/>
        <item x="1205"/>
        <item x="654"/>
        <item x="2451"/>
        <item x="1742"/>
        <item x="1312"/>
        <item x="2837"/>
        <item x="1307"/>
        <item x="204"/>
        <item x="13"/>
        <item x="2860"/>
        <item x="3292"/>
        <item x="2594"/>
        <item x="2997"/>
        <item x="2682"/>
        <item x="33"/>
        <item x="896"/>
        <item x="417"/>
        <item x="2545"/>
        <item x="280"/>
        <item x="3031"/>
        <item x="2326"/>
        <item x="907"/>
        <item x="1151"/>
        <item x="2958"/>
        <item x="1233"/>
        <item x="2257"/>
        <item x="1650"/>
        <item x="432"/>
        <item x="988"/>
        <item x="3240"/>
        <item x="44"/>
        <item x="498"/>
        <item x="1622"/>
        <item x="638"/>
        <item x="1416"/>
        <item x="1596"/>
        <item x="1353"/>
        <item x="1875"/>
        <item x="3203"/>
        <item x="3315"/>
        <item x="1098"/>
        <item x="1656"/>
        <item x="1529"/>
        <item x="751"/>
        <item x="1546"/>
        <item x="814"/>
        <item x="1660"/>
        <item x="2655"/>
        <item x="2721"/>
        <item x="1027"/>
        <item x="2189"/>
        <item x="1535"/>
        <item x="687"/>
        <item x="2022"/>
        <item x="830"/>
        <item x="3289"/>
        <item x="803"/>
        <item x="1123"/>
        <item x="3320"/>
        <item x="1485"/>
        <item x="2555"/>
        <item x="1922"/>
        <item x="115"/>
        <item x="2300"/>
        <item x="2734"/>
        <item x="3198"/>
        <item x="2619"/>
        <item x="2870"/>
        <item x="2792"/>
        <item x="1795"/>
        <item x="173"/>
        <item x="1526"/>
        <item x="2514"/>
        <item x="2875"/>
        <item x="1106"/>
        <item x="2828"/>
        <item x="1554"/>
        <item x="657"/>
        <item x="2692"/>
        <item x="2434"/>
        <item x="342"/>
        <item x="3135"/>
        <item x="93"/>
        <item x="1282"/>
        <item x="2005"/>
        <item x="582"/>
        <item x="1161"/>
        <item x="1402"/>
        <item x="1492"/>
        <item x="2309"/>
        <item x="300"/>
        <item x="944"/>
        <item x="1640"/>
        <item x="103"/>
        <item x="3330"/>
        <item x="2747"/>
        <item x="1367"/>
        <item x="1516"/>
        <item x="2740"/>
        <item x="185"/>
        <item x="2568"/>
        <item x="1741"/>
        <item x="1605"/>
        <item x="60"/>
        <item x="2675"/>
        <item x="128"/>
        <item x="3146"/>
        <item x="1758"/>
        <item x="1746"/>
        <item x="2463"/>
        <item x="251"/>
        <item x="2603"/>
        <item x="2737"/>
        <item x="3278"/>
        <item x="209"/>
        <item x="3167"/>
        <item x="2121"/>
        <item x="3075"/>
        <item x="670"/>
        <item x="3100"/>
        <item x="3202"/>
        <item x="1352"/>
        <item x="1287"/>
        <item x="2433"/>
        <item x="2493"/>
        <item x="1830"/>
        <item x="3019"/>
        <item x="613"/>
        <item x="2303"/>
        <item x="2284"/>
        <item x="2350"/>
        <item x="1182"/>
        <item x="2538"/>
        <item x="1507"/>
        <item x="2777"/>
        <item x="834"/>
        <item x="2143"/>
        <item x="2368"/>
        <item x="940"/>
        <item x="320"/>
        <item x="2516"/>
        <item x="1202"/>
        <item x="2939"/>
        <item x="1827"/>
        <item x="804"/>
        <item x="2280"/>
        <item x="334"/>
        <item x="2187"/>
        <item x="94"/>
        <item x="1481"/>
        <item x="3244"/>
        <item x="1882"/>
        <item x="1434"/>
        <item x="2158"/>
        <item x="1469"/>
        <item x="2724"/>
        <item x="309"/>
        <item x="2393"/>
        <item x="1843"/>
        <item x="2135"/>
        <item x="1628"/>
        <item x="420"/>
        <item x="775"/>
        <item x="2090"/>
        <item x="1156"/>
        <item x="1007"/>
        <item x="1973"/>
        <item x="3111"/>
        <item x="1540"/>
        <item x="3219"/>
        <item x="1749"/>
        <item x="2562"/>
        <item x="353"/>
        <item x="2779"/>
        <item x="545"/>
        <item x="3296"/>
        <item x="1834"/>
        <item x="716"/>
        <item x="1110"/>
        <item x="1455"/>
        <item x="3148"/>
        <item x="2701"/>
        <item x="2970"/>
        <item x="2816"/>
        <item x="364"/>
        <item x="1381"/>
        <item x="2415"/>
        <item x="2661"/>
        <item x="2171"/>
        <item x="2352"/>
        <item x="3297"/>
        <item x="97"/>
        <item x="1216"/>
        <item x="3128"/>
        <item x="1496"/>
        <item x="3137"/>
        <item x="2982"/>
        <item x="2123"/>
        <item x="681"/>
        <item x="1789"/>
        <item x="1028"/>
        <item x="1792"/>
        <item x="1971"/>
        <item x="2612"/>
        <item x="1281"/>
        <item x="795"/>
        <item x="253"/>
        <item x="3328"/>
        <item x="1002"/>
        <item x="746"/>
        <item x="263"/>
        <item x="2864"/>
        <item x="1458"/>
        <item x="2526"/>
        <item x="2963"/>
        <item x="880"/>
        <item x="3088"/>
        <item x="1880"/>
        <item x="3115"/>
        <item x="249"/>
        <item x="2011"/>
        <item x="2955"/>
        <item x="240"/>
        <item x="2665"/>
        <item x="1871"/>
        <item x="1799"/>
        <item x="616"/>
        <item x="2867"/>
        <item x="1955"/>
        <item x="818"/>
        <item x="29"/>
        <item x="3258"/>
        <item x="2862"/>
        <item x="1560"/>
        <item x="1510"/>
        <item x="3291"/>
        <item x="1625"/>
        <item x="3336"/>
        <item x="3042"/>
        <item x="1801"/>
        <item x="275"/>
        <item x="665"/>
        <item x="3221"/>
        <item x="923"/>
        <item x="1089"/>
        <item x="1438"/>
        <item x="2921"/>
        <item x="2441"/>
        <item x="3216"/>
        <item x="2533"/>
        <item x="276"/>
        <item x="671"/>
        <item x="911"/>
        <item x="726"/>
        <item x="1811"/>
        <item x="2238"/>
        <item x="2508"/>
        <item x="3225"/>
        <item x="2496"/>
        <item x="2882"/>
        <item x="1170"/>
        <item x="2663"/>
        <item x="53"/>
        <item x="689"/>
        <item x="2046"/>
        <item x="898"/>
        <item x="1920"/>
        <item x="2374"/>
        <item x="1550"/>
        <item x="2849"/>
        <item x="3119"/>
        <item x="3043"/>
        <item x="1609"/>
        <item x="2587"/>
        <item x="3165"/>
        <item x="2522"/>
        <item x="721"/>
        <item x="2480"/>
        <item x="899"/>
        <item x="1333"/>
        <item x="2244"/>
        <item x="1826"/>
        <item x="66"/>
        <item x="705"/>
        <item x="2453"/>
        <item x="617"/>
        <item x="1530"/>
        <item x="2670"/>
        <item x="338"/>
        <item x="348"/>
        <item x="796"/>
        <item x="3073"/>
        <item x="1527"/>
        <item x="2773"/>
        <item x="1449"/>
        <item x="1309"/>
        <item x="2880"/>
        <item x="279"/>
        <item x="3038"/>
        <item x="2836"/>
        <item x="2756"/>
        <item x="15"/>
        <item x="1553"/>
        <item x="242"/>
        <item x="3113"/>
        <item x="3153"/>
        <item x="405"/>
        <item x="2978"/>
        <item x="2028"/>
        <item x="706"/>
        <item x="609"/>
        <item x="2331"/>
        <item x="747"/>
        <item x="2477"/>
        <item x="1044"/>
        <item x="1586"/>
        <item x="2521"/>
        <item x="2528"/>
        <item x="3085"/>
        <item x="813"/>
        <item x="785"/>
        <item x="144"/>
        <item x="2030"/>
        <item x="1572"/>
        <item x="366"/>
        <item x="1422"/>
        <item x="1881"/>
        <item x="839"/>
        <item x="1713"/>
        <item x="68"/>
        <item x="2794"/>
        <item x="484"/>
        <item x="2223"/>
        <item x="2906"/>
        <item x="3129"/>
        <item x="2250"/>
        <item x="1821"/>
        <item x="8"/>
        <item x="2673"/>
        <item x="3103"/>
        <item x="292"/>
        <item x="865"/>
        <item x="2202"/>
        <item x="739"/>
        <item x="2942"/>
        <item x="1669"/>
        <item x="2690"/>
        <item x="2147"/>
        <item x="1494"/>
        <item x="758"/>
        <item x="2650"/>
        <item x="178"/>
        <item x="1361"/>
        <item x="2139"/>
        <item x="3016"/>
        <item x="1134"/>
        <item x="1858"/>
        <item x="229"/>
        <item x="1070"/>
        <item x="2217"/>
        <item x="1965"/>
        <item x="1415"/>
        <item x="762"/>
        <item x="637"/>
        <item x="1219"/>
        <item x="73"/>
        <item x="2830"/>
        <item x="2917"/>
        <item x="2926"/>
        <item x="289"/>
        <item x="2975"/>
        <item x="2961"/>
        <item x="1666"/>
        <item x="2456"/>
        <item x="416"/>
        <item x="1760"/>
        <item x="1259"/>
        <item x="2621"/>
        <item x="2784"/>
        <item x="3209"/>
        <item x="2825"/>
        <item x="2878"/>
        <item x="485"/>
        <item x="764"/>
        <item x="946"/>
        <item x="591"/>
        <item x="805"/>
        <item x="1311"/>
        <item x="2749"/>
        <item x="3095"/>
        <item x="447"/>
        <item x="48"/>
        <item x="3102"/>
        <item x="325"/>
        <item x="2531"/>
        <item x="867"/>
        <item x="87"/>
        <item x="2666"/>
        <item x="1896"/>
        <item x="3109"/>
        <item x="3140"/>
        <item x="2333"/>
        <item x="2397"/>
        <item x="3026"/>
        <item x="1426"/>
        <item x="2832"/>
        <item x="2571"/>
        <item x="2125"/>
        <item x="3063"/>
        <item x="1499"/>
        <item x="755"/>
        <item x="298"/>
        <item x="1805"/>
        <item x="2632"/>
        <item x="2346"/>
        <item x="3157"/>
        <item x="2671"/>
        <item x="3024"/>
        <item x="683"/>
        <item x="729"/>
        <item x="270"/>
        <item x="1968"/>
        <item x="2601"/>
        <item x="3004"/>
        <item x="1636"/>
        <item x="1879"/>
        <item x="104"/>
        <item x="2500"/>
        <item x="2971"/>
        <item x="1951"/>
        <item x="2652"/>
        <item x="2161"/>
        <item x="1136"/>
        <item x="2547"/>
        <item x="2639"/>
        <item x="304"/>
        <item x="732"/>
        <item x="2344"/>
        <item x="2129"/>
        <item x="1816"/>
        <item x="752"/>
        <item x="2381"/>
        <item x="1143"/>
        <item x="2726"/>
        <item x="3056"/>
        <item x="1240"/>
        <item x="2421"/>
        <item x="2987"/>
        <item x="2515"/>
        <item x="2656"/>
        <item x="3227"/>
        <item x="456"/>
        <item x="3270"/>
        <item x="2339"/>
        <item x="108"/>
        <item x="1770"/>
        <item x="99"/>
        <item x="3233"/>
        <item x="947"/>
        <item x="2003"/>
        <item x="1395"/>
        <item x="1898"/>
        <item x="319"/>
        <item x="1844"/>
        <item x="346"/>
        <item x="2495"/>
        <item x="2419"/>
        <item x="3099"/>
        <item x="697"/>
        <item x="2027"/>
        <item x="770"/>
        <item x="345"/>
        <item x="1814"/>
        <item x="1927"/>
        <item x="597"/>
        <item x="965"/>
        <item x="2916"/>
        <item x="1450"/>
        <item x="873"/>
        <item x="2683"/>
        <item x="2717"/>
        <item x="2990"/>
        <item x="2553"/>
        <item x="1128"/>
        <item x="2754"/>
        <item x="457"/>
        <item x="2808"/>
        <item x="2852"/>
        <item x="1190"/>
        <item x="771"/>
        <item x="2857"/>
        <item x="2341"/>
        <item x="2137"/>
        <item x="2408"/>
        <item x="1812"/>
        <item x="736"/>
        <item x="2871"/>
        <item x="583"/>
        <item x="1561"/>
        <item x="2723"/>
        <item x="3186"/>
        <item x="1688"/>
        <item x="1332"/>
        <item x="2948"/>
        <item x="331"/>
        <item x="2502"/>
        <item x="2482"/>
        <item x="3130"/>
        <item x="642"/>
        <item x="673"/>
        <item x="1104"/>
        <item x="2899"/>
        <item x="1385"/>
        <item x="1957"/>
        <item x="1674"/>
        <item x="1873"/>
        <item x="3001"/>
        <item x="2687"/>
        <item x="1924"/>
        <item x="2292"/>
        <item x="3176"/>
        <item x="2220"/>
        <item x="1664"/>
        <item x="1916"/>
        <item x="1425"/>
        <item x="2470"/>
        <item x="329"/>
        <item x="2807"/>
        <item x="2186"/>
        <item x="2190"/>
        <item x="853"/>
        <item x="386"/>
        <item x="2945"/>
        <item x="861"/>
        <item x="2174"/>
        <item x="3040"/>
        <item x="255"/>
        <item x="833"/>
        <item x="2403"/>
        <item x="1817"/>
        <item x="2400"/>
        <item x="2498"/>
        <item x="924"/>
        <item x="734"/>
        <item x="355"/>
        <item x="2909"/>
        <item x="1285"/>
        <item x="294"/>
        <item x="1428"/>
        <item x="1934"/>
        <item x="2405"/>
        <item x="2766"/>
        <item x="2197"/>
        <item x="676"/>
        <item x="1225"/>
        <item x="1074"/>
        <item x="939"/>
        <item x="1460"/>
        <item x="2380"/>
        <item x="2146"/>
        <item x="910"/>
        <item x="282"/>
        <item x="2023"/>
        <item x="1347"/>
        <item x="1041"/>
        <item x="1468"/>
        <item x="3302"/>
        <item x="1386"/>
        <item x="179"/>
        <item x="28"/>
        <item x="1354"/>
        <item x="2893"/>
        <item x="1791"/>
        <item x="2002"/>
        <item x="2911"/>
        <item x="1054"/>
        <item x="766"/>
        <item x="2802"/>
        <item x="1117"/>
        <item x="2336"/>
        <item x="2989"/>
        <item x="1902"/>
        <item x="1108"/>
        <item x="2979"/>
        <item x="287"/>
        <item x="2613"/>
        <item x="2708"/>
        <item x="114"/>
        <item x="1328"/>
        <item x="2428"/>
        <item x="1139"/>
        <item x="265"/>
        <item x="1466"/>
        <item x="1963"/>
        <item x="1512"/>
        <item x="74"/>
        <item x="1505"/>
        <item x="1889"/>
        <item x="2827"/>
        <item x="2127"/>
        <item x="2253"/>
        <item x="2391"/>
        <item x="789"/>
        <item x="1065"/>
        <item x="1115"/>
        <item x="1995"/>
        <item x="3052"/>
        <item x="2133"/>
        <item x="35"/>
        <item x="1042"/>
        <item x="47"/>
        <item x="3331"/>
        <item x="3105"/>
        <item x="2912"/>
        <item x="1082"/>
        <item x="34"/>
        <item x="2034"/>
        <item x="2895"/>
        <item x="2799"/>
        <item x="2902"/>
        <item x="780"/>
        <item x="2510"/>
        <item x="1486"/>
        <item x="2973"/>
        <item x="2780"/>
        <item x="2731"/>
        <item x="2503"/>
        <item x="1833"/>
        <item x="699"/>
        <item x="2738"/>
        <item x="2052"/>
        <item x="2934"/>
        <item x="2394"/>
        <item x="1594"/>
        <item x="3180"/>
        <item x="1059"/>
        <item x="470"/>
        <item x="2264"/>
        <item x="1820"/>
        <item x="1125"/>
        <item x="3022"/>
        <item x="2951"/>
        <item x="3229"/>
        <item x="587"/>
        <item x="1570"/>
        <item x="1523"/>
        <item x="1848"/>
        <item x="1989"/>
        <item x="119"/>
        <item x="1836"/>
        <item x="1195"/>
        <item x="2464"/>
        <item x="2131"/>
        <item x="1264"/>
        <item x="302"/>
        <item x="713"/>
        <item x="937"/>
        <item x="621"/>
        <item x="1148"/>
        <item x="58"/>
        <item x="1396"/>
        <item x="487"/>
        <item x="845"/>
        <item x="847"/>
        <item x="1623"/>
        <item x="740"/>
        <item x="2179"/>
        <item x="1343"/>
        <item x="663"/>
        <item x="1489"/>
        <item x="101"/>
        <item x="1577"/>
        <item x="1777"/>
        <item x="2261"/>
        <item x="1344"/>
        <item x="1119"/>
        <item x="1783"/>
        <item x="2781"/>
        <item x="1608"/>
        <item x="2205"/>
        <item x="1829"/>
        <item x="2404"/>
        <item x="2201"/>
        <item x="2588"/>
        <item x="2413"/>
        <item x="874"/>
        <item x="1111"/>
        <item x="2641"/>
        <item x="725"/>
        <item x="393"/>
        <item x="2043"/>
        <item x="3149"/>
        <item x="502"/>
        <item x="1083"/>
        <item x="1384"/>
        <item x="1887"/>
        <item x="2648"/>
        <item x="2821"/>
        <item x="1200"/>
        <item x="1678"/>
        <item x="1706"/>
        <item x="2499"/>
        <item x="1739"/>
        <item x="2425"/>
        <item x="2855"/>
        <item x="1430"/>
        <item x="2330"/>
        <item x="2548"/>
        <item x="2944"/>
        <item x="1847"/>
        <item x="3299"/>
        <item x="2157"/>
        <item x="459"/>
        <item x="1404"/>
        <item x="1928"/>
        <item x="384"/>
        <item x="3064"/>
        <item x="515"/>
        <item x="2700"/>
        <item x="63"/>
        <item x="2236"/>
        <item x="849"/>
        <item x="489"/>
        <item x="1209"/>
        <item x="1118"/>
        <item x="929"/>
        <item x="3332"/>
        <item x="1996"/>
        <item x="1055"/>
        <item x="2115"/>
        <item x="308"/>
        <item x="288"/>
        <item x="3158"/>
        <item x="1856"/>
        <item x="2126"/>
        <item x="2199"/>
        <item x="720"/>
        <item x="2222"/>
        <item x="2192"/>
        <item x="2018"/>
        <item x="3171"/>
        <item x="2074"/>
        <item x="2940"/>
        <item x="678"/>
        <item x="684"/>
        <item x="708"/>
        <item x="272"/>
        <item x="2319"/>
        <item x="3151"/>
        <item x="1099"/>
        <item x="2711"/>
        <item x="283"/>
        <item x="1544"/>
        <item x="1133"/>
        <item x="3199"/>
        <item x="2534"/>
        <item x="1060"/>
        <item x="2634"/>
        <item x="2720"/>
        <item x="2036"/>
        <item x="1120"/>
        <item x="3034"/>
        <item x="2475"/>
        <item x="2260"/>
        <item x="2960"/>
        <item x="2097"/>
        <item x="3290"/>
        <item x="1696"/>
        <item x="3116"/>
        <item x="838"/>
        <item x="2786"/>
        <item x="1966"/>
        <item x="3139"/>
        <item x="2351"/>
        <item x="2559"/>
        <item x="743"/>
        <item x="690"/>
        <item x="2936"/>
        <item x="3206"/>
        <item x="2933"/>
        <item x="1631"/>
        <item x="1647"/>
        <item x="2558"/>
        <item x="2009"/>
        <item x="402"/>
        <item x="2132"/>
        <item x="383"/>
        <item x="350"/>
        <item x="2919"/>
        <item x="1715"/>
        <item x="2831"/>
        <item x="2898"/>
        <item x="2894"/>
        <item x="2822"/>
        <item x="2198"/>
        <item x="480"/>
        <item x="3077"/>
        <item x="2379"/>
        <item x="321"/>
        <item x="2570"/>
        <item x="711"/>
        <item x="2520"/>
        <item x="1633"/>
        <item x="2847"/>
        <item x="1349"/>
        <item x="1719"/>
        <item x="3070"/>
        <item x="1604"/>
        <item x="1276"/>
        <item x="2399"/>
        <item x="3284"/>
        <item x="1355"/>
        <item x="714"/>
        <item x="1945"/>
        <item x="2283"/>
        <item x="1102"/>
        <item x="741"/>
        <item x="3175"/>
        <item x="2609"/>
        <item x="3266"/>
        <item x="3005"/>
        <item x="2124"/>
        <item x="2233"/>
        <item x="2993"/>
        <item x="738"/>
        <item x="1319"/>
        <item x="3279"/>
        <item x="62"/>
        <item x="1943"/>
        <item x="1064"/>
        <item x="1960"/>
        <item x="3125"/>
        <item x="3312"/>
        <item x="378"/>
        <item x="2910"/>
        <item x="349"/>
        <item x="2020"/>
        <item x="2688"/>
        <item x="1784"/>
        <item x="2903"/>
        <item x="1076"/>
        <item x="2417"/>
        <item x="1651"/>
        <item x="3159"/>
        <item x="2929"/>
        <item x="1452"/>
        <item x="2868"/>
        <item x="1692"/>
        <item x="1542"/>
        <item x="1122"/>
        <item x="1320"/>
        <item x="592"/>
        <item x="1841"/>
        <item x="3121"/>
        <item x="1589"/>
        <item x="1895"/>
        <item x="1539"/>
        <item x="942"/>
        <item x="266"/>
        <item x="1925"/>
        <item x="56"/>
        <item x="2328"/>
        <item x="41"/>
        <item x="2785"/>
        <item x="3179"/>
        <item x="2287"/>
        <item x="1771"/>
        <item x="1970"/>
        <item x="1508"/>
        <item x="1823"/>
        <item x="3267"/>
        <item x="2643"/>
        <item x="1431"/>
        <item x="1061"/>
        <item x="1578"/>
        <item x="2842"/>
        <item x="2314"/>
        <item x="3294"/>
        <item x="1132"/>
        <item x="2505"/>
        <item x="1478"/>
        <item x="1401"/>
        <item x="2175"/>
        <item x="1187"/>
        <item x="3045"/>
        <item x="912"/>
        <item x="2741"/>
        <item x="1673"/>
        <item x="2668"/>
        <item x="2992"/>
        <item x="2152"/>
        <item x="2659"/>
        <item x="1442"/>
        <item x="64"/>
        <item x="1193"/>
        <item x="2007"/>
        <item x="1785"/>
        <item x="360"/>
        <item x="2282"/>
        <item x="486"/>
        <item x="2850"/>
        <item x="2530"/>
        <item x="2384"/>
        <item x="1515"/>
        <item x="52"/>
        <item x="3062"/>
        <item x="3178"/>
        <item x="1992"/>
        <item x="926"/>
        <item x="710"/>
        <item x="1643"/>
        <item x="392"/>
        <item x="2173"/>
        <item x="635"/>
        <item x="2176"/>
        <item x="2819"/>
        <item x="2372"/>
        <item x="2385"/>
        <item x="452"/>
        <item x="2900"/>
        <item x="1410"/>
        <item x="1051"/>
        <item x="2401"/>
        <item x="1095"/>
        <item x="2178"/>
        <item x="1291"/>
        <item x="1537"/>
        <item x="1502"/>
        <item x="1262"/>
        <item x="2946"/>
        <item x="1244"/>
        <item x="2889"/>
        <item x="943"/>
        <item x="1910"/>
        <item x="3083"/>
        <item x="2489"/>
        <item x="2291"/>
        <item x="934"/>
        <item x="2416"/>
        <item x="1210"/>
        <item x="55"/>
        <item x="3002"/>
        <item x="252"/>
        <item x="2891"/>
        <item x="2195"/>
        <item x="1613"/>
        <item x="2809"/>
        <item x="936"/>
        <item x="2466"/>
        <item x="2647"/>
        <item x="2180"/>
        <item x="1851"/>
        <item x="737"/>
        <item x="305"/>
        <item x="2460"/>
        <item x="970"/>
        <item x="722"/>
        <item x="1909"/>
        <item x="868"/>
        <item x="1944"/>
        <item x="2286"/>
        <item x="7"/>
        <item x="330"/>
        <item x="2972"/>
        <item x="2275"/>
        <item x="3097"/>
        <item x="2377"/>
        <item x="1446"/>
        <item x="3013"/>
        <item x="1953"/>
        <item x="1147"/>
        <item x="2343"/>
        <item x="67"/>
        <item x="767"/>
        <item x="2392"/>
        <item x="3192"/>
        <item x="1726"/>
        <item x="2418"/>
        <item x="273"/>
        <item x="1318"/>
        <item x="1093"/>
        <item x="1890"/>
        <item x="332"/>
        <item x="496"/>
        <item x="2999"/>
        <item x="1840"/>
        <item x="3092"/>
        <item x="1991"/>
        <item x="1641"/>
        <item x="2769"/>
        <item x="335"/>
        <item x="763"/>
        <item x="1092"/>
        <item x="1921"/>
        <item x="1551"/>
        <item x="2753"/>
        <item x="1043"/>
        <item x="2953"/>
        <item x="317"/>
        <item x="1930"/>
        <item x="2872"/>
        <item x="3106"/>
        <item x="748"/>
        <item x="1941"/>
        <item x="261"/>
        <item x="1138"/>
        <item x="216"/>
        <item x="3018"/>
        <item x="2144"/>
        <item x="1591"/>
        <item x="1417"/>
        <item x="2928"/>
        <item x="118"/>
        <item x="1668"/>
        <item x="3044"/>
        <item x="3154"/>
        <item x="2472"/>
        <item x="3142"/>
        <item x="2053"/>
        <item x="1208"/>
        <item x="2563"/>
        <item x="2327"/>
        <item x="688"/>
        <item x="2155"/>
        <item x="2512"/>
        <item x="2947"/>
        <item x="1057"/>
        <item x="564"/>
        <item x="1782"/>
        <item x="1155"/>
        <item x="1597"/>
        <item x="1975"/>
        <item x="117"/>
        <item x="3087"/>
        <item x="2804"/>
        <item x="1776"/>
        <item x="354"/>
        <item x="1400"/>
        <item x="3060"/>
        <item x="450"/>
        <item x="2709"/>
        <item x="2904"/>
        <item x="1376"/>
        <item x="2389"/>
        <item x="580"/>
        <item x="371"/>
        <item x="72"/>
        <item x="1127"/>
        <item x="1618"/>
        <item x="1403"/>
        <item x="277"/>
        <item x="1387"/>
        <item x="811"/>
        <item x="2775"/>
        <item x="593"/>
        <item x="1947"/>
        <item x="727"/>
        <item x="234"/>
        <item x="2713"/>
        <item x="2138"/>
        <item x="2646"/>
        <item x="2823"/>
        <item x="1390"/>
        <item x="793"/>
        <item x="30"/>
        <item x="2962"/>
        <item x="1626"/>
        <item x="3046"/>
        <item x="2702"/>
        <item x="494"/>
        <item x="2774"/>
        <item x="2686"/>
        <item x="2846"/>
        <item x="2886"/>
        <item x="2523"/>
        <item x="2576"/>
        <item x="3074"/>
        <item x="1630"/>
        <item x="1691"/>
        <item x="2914"/>
        <item x="2834"/>
        <item x="1321"/>
        <item x="1645"/>
        <item x="981"/>
        <item x="1406"/>
        <item x="113"/>
        <item x="2476"/>
        <item x="1935"/>
        <item x="2262"/>
        <item x="1573"/>
        <item x="2649"/>
        <item x="2930"/>
        <item x="2237"/>
        <item x="3163"/>
        <item x="728"/>
        <item x="1326"/>
        <item x="3182"/>
        <item x="2203"/>
        <item x="1933"/>
        <item x="2045"/>
        <item x="1985"/>
        <item x="88"/>
        <item x="787"/>
        <item x="1981"/>
        <item x="1813"/>
        <item x="2818"/>
        <item x="1503"/>
        <item x="3032"/>
        <item x="109"/>
        <item x="3145"/>
        <item x="183"/>
        <item x="658"/>
        <item x="1393"/>
        <item x="232"/>
        <item x="3248"/>
        <item x="112"/>
        <item x="400"/>
        <item x="730"/>
        <item x="679"/>
        <item x="2719"/>
        <item x="2188"/>
        <item x="1606"/>
        <item x="1107"/>
        <item x="2693"/>
        <item x="3059"/>
        <item x="1926"/>
        <item x="1334"/>
        <item x="2949"/>
        <item x="2552"/>
        <item x="2204"/>
        <item x="3078"/>
        <item x="2383"/>
        <item x="2246"/>
        <item x="1766"/>
        <item x="2114"/>
        <item x="1524"/>
        <item x="2795"/>
        <item x="3118"/>
        <item x="2803"/>
        <item x="107"/>
        <item x="1559"/>
        <item x="1661"/>
        <item x="2667"/>
        <item x="3107"/>
        <item x="2623"/>
        <item x="779"/>
        <item x="1412"/>
        <item x="2150"/>
        <item x="2235"/>
        <item x="1197"/>
        <item x="935"/>
        <item x="2177"/>
        <item x="2845"/>
        <item x="3185"/>
        <item x="1408"/>
        <item x="1700"/>
        <item x="1453"/>
        <item x="2814"/>
        <item x="1359"/>
        <item x="2800"/>
        <item x="310"/>
        <item x="382"/>
        <item x="2506"/>
        <item x="1986"/>
        <item x="2006"/>
        <item x="1331"/>
        <item x="1958"/>
        <item x="1757"/>
        <item x="2106"/>
        <item x="1867"/>
        <item x="2295"/>
        <item x="2481"/>
        <item x="1794"/>
        <item x="245"/>
        <item x="1245"/>
        <item x="61"/>
        <item x="1518"/>
        <item x="3021"/>
        <item x="1950"/>
        <item x="1429"/>
        <item x="2983"/>
        <item x="2699"/>
        <item x="1587"/>
        <item x="1714"/>
        <item x="1224"/>
        <item x="1445"/>
        <item x="2858"/>
        <item x="2998"/>
        <item x="1201"/>
        <item x="2584"/>
        <item x="2110"/>
        <item x="959"/>
        <item x="1230"/>
        <item x="2956"/>
        <item x="2108"/>
        <item x="1624"/>
        <item x="3084"/>
        <item x="2055"/>
        <item x="717"/>
        <item x="110"/>
        <item x="1116"/>
        <item x="1388"/>
        <item x="2091"/>
        <item x="2511"/>
        <item x="1316"/>
        <item x="1"/>
        <item x="1447"/>
        <item x="921"/>
        <item x="14"/>
        <item x="337"/>
        <item x="1192"/>
        <item x="3008"/>
        <item x="46"/>
        <item x="2851"/>
        <item x="92"/>
        <item x="894"/>
        <item x="210"/>
        <item x="2714"/>
        <item x="629"/>
        <item x="1413"/>
        <item x="2742"/>
        <item x="1919"/>
        <item x="2833"/>
        <item x="295"/>
        <item x="2932"/>
        <item x="1767"/>
        <item x="3181"/>
        <item x="260"/>
        <item x="307"/>
        <item x="1346"/>
        <item x="1421"/>
        <item x="2035"/>
        <item x="1500"/>
        <item x="1391"/>
        <item x="2937"/>
        <item x="1255"/>
        <item x="2810"/>
        <item x="1149"/>
        <item x="1399"/>
        <item x="3108"/>
        <item x="1765"/>
        <item x="781"/>
        <item x="1238"/>
        <item x="95"/>
        <item x="2674"/>
        <item x="2469"/>
        <item x="3239"/>
        <item x="2322"/>
        <item x="2324"/>
        <item x="2772"/>
        <item x="1090"/>
        <item x="718"/>
        <item x="685"/>
        <item x="2840"/>
        <item x="974"/>
        <item x="2760"/>
        <item x="2938"/>
        <item x="2194"/>
        <item x="2422"/>
        <item x="1239"/>
        <item x="2913"/>
        <item x="3321"/>
        <item x="57"/>
        <item x="3011"/>
        <item x="2729"/>
        <item x="1050"/>
        <item x="1744"/>
        <item x="1689"/>
        <item x="3023"/>
        <item x="1701"/>
        <item x="3071"/>
        <item x="1433"/>
        <item x="773"/>
        <item x="1073"/>
        <item x="760"/>
        <item x="1435"/>
        <item x="2424"/>
        <item x="501"/>
        <item x="1665"/>
        <item x="2193"/>
        <item x="724"/>
        <item x="1672"/>
        <item x="1736"/>
        <item x="89"/>
        <item x="230"/>
        <item x="3156"/>
        <item x="1226"/>
        <item x="2478"/>
        <item x="3028"/>
        <item x="59"/>
        <item x="2839"/>
        <item x="1440"/>
        <item x="774"/>
        <item x="1832"/>
        <item x="11"/>
        <item x="488"/>
        <item x="595"/>
        <item x="1451"/>
        <item x="1607"/>
        <item x="745"/>
        <item x="1852"/>
        <item x="3037"/>
        <item x="303"/>
        <item x="1411"/>
        <item x="1131"/>
        <item x="3174"/>
        <item x="1397"/>
        <item x="692"/>
        <item x="3065"/>
        <item x="2694"/>
        <item x="2382"/>
        <item x="3007"/>
        <item x="1588"/>
        <item x="1327"/>
        <item x="2479"/>
        <item x="1509"/>
        <item x="1329"/>
        <item x="3133"/>
        <item x="2181"/>
        <item x="1096"/>
        <item x="2363"/>
        <item x="1420"/>
        <item x="2266"/>
        <item x="2001"/>
        <item x="2969"/>
        <item x="6"/>
        <item x="1126"/>
        <item x="2149"/>
        <item x="1807"/>
        <item x="2111"/>
        <item x="1094"/>
        <item x="2130"/>
        <item x="404"/>
        <item x="248"/>
        <item x="3147"/>
        <item x="1389"/>
        <item x="1769"/>
        <item x="1146"/>
        <item x="661"/>
        <item x="945"/>
        <item x="3101"/>
        <item x="102"/>
        <item x="43"/>
        <item x="1690"/>
        <item x="2716"/>
        <item x="857"/>
        <item x="2918"/>
        <item x="1330"/>
        <item x="299"/>
        <item x="351"/>
        <item x="1457"/>
        <item x="1698"/>
        <item x="2231"/>
        <item x="2549"/>
        <item x="1293"/>
        <item x="3304"/>
        <item x="3029"/>
        <item x="1888"/>
        <item x="2142"/>
        <item x="243"/>
        <item x="1590"/>
        <item x="662"/>
        <item x="1988"/>
        <item x="1432"/>
        <item x="2689"/>
        <item x="1056"/>
        <item x="2826"/>
        <item x="106"/>
        <item x="381"/>
        <item x="2901"/>
        <item x="1822"/>
        <item x="1708"/>
        <item x="1938"/>
        <item x="1564"/>
        <item x="271"/>
        <item x="3000"/>
        <item x="1418"/>
        <item x="3025"/>
        <item x="1459"/>
        <item x="1218"/>
        <item x="2420"/>
        <item x="680"/>
        <item x="2907"/>
        <item x="1008"/>
        <item x="2905"/>
        <item x="1114"/>
        <item x="20"/>
        <item x="816"/>
        <item x="1556"/>
        <item x="3124"/>
        <item x="930"/>
        <item x="2879"/>
        <item x="2318"/>
        <item x="733"/>
        <item x="1152"/>
        <item x="2790"/>
        <item x="1191"/>
        <item x="769"/>
        <item x="1702"/>
        <item x="1670"/>
        <item x="1337"/>
        <item x="3014"/>
        <item x="1448"/>
        <item x="2925"/>
        <item x="455"/>
        <item x="2200"/>
        <item x="1819"/>
        <item x="1780"/>
        <item x="1339"/>
        <item x="3277"/>
        <item x="1199"/>
        <item x="1463"/>
        <item x="872"/>
        <item x="84"/>
        <item x="2136"/>
        <item x="3010"/>
        <item x="2610"/>
        <item x="1580"/>
        <item x="3191"/>
        <item x="2439"/>
        <item x="765"/>
        <item x="1227"/>
        <item x="1137"/>
        <item x="2966"/>
        <item x="2321"/>
        <item x="2653"/>
        <item x="286"/>
        <item x="2444"/>
        <item x="336"/>
        <item x="1314"/>
        <item x="2744"/>
        <item x="1198"/>
        <item x="686"/>
        <item x="2543"/>
        <item x="396"/>
        <item x="352"/>
        <item x="1803"/>
        <item x="3072"/>
        <item x="1241"/>
        <item x="2952"/>
        <item x="2370"/>
        <item x="2697"/>
        <item x="1994"/>
        <item x="1427"/>
        <item x="2988"/>
        <item x="1053"/>
        <item x="290"/>
        <item x="1980"/>
        <item x="2064"/>
        <item x="389"/>
        <item x="2645"/>
        <item x="239"/>
        <item x="2338"/>
        <item x="1295"/>
        <item x="2044"/>
        <item x="1129"/>
        <item x="2755"/>
        <item x="3143"/>
        <item x="1069"/>
        <item x="1752"/>
        <item x="2841"/>
        <item x="1779"/>
        <item x="584"/>
        <item x="753"/>
        <item x="2016"/>
        <item x="1575"/>
        <item x="3067"/>
        <item x="1159"/>
        <item x="1825"/>
        <item x="2698"/>
        <item x="3193"/>
        <item x="1113"/>
        <item x="3039"/>
        <item x="228"/>
        <item x="2544"/>
        <item x="1931"/>
        <item x="2815"/>
        <item x="3098"/>
        <item x="126"/>
        <item x="1629"/>
        <item x="735"/>
        <item x="1671"/>
        <item x="2950"/>
        <item x="1828"/>
        <item x="2935"/>
        <item x="2583"/>
        <item x="318"/>
        <item x="2541"/>
        <item x="2642"/>
        <item x="2423"/>
        <item x="1709"/>
        <item x="385"/>
        <item x="659"/>
        <item x="606"/>
        <item x="244"/>
        <item x="291"/>
        <item x="1286"/>
        <item x="2008"/>
        <item x="1969"/>
        <item x="3036"/>
        <item x="1075"/>
        <item x="2776"/>
        <item x="3049"/>
        <item x="768"/>
        <item x="2743"/>
        <item x="2752"/>
        <item x="2695"/>
        <item x="2029"/>
        <item x="1904"/>
        <item x="2788"/>
        <item x="3141"/>
        <item x="2995"/>
        <item x="2230"/>
        <item x="1753"/>
        <item x="379"/>
        <item x="45"/>
        <item x="581"/>
        <item x="2329"/>
        <item x="1763"/>
        <item x="150"/>
        <item x="85"/>
        <item x="1501"/>
        <item x="3160"/>
        <item x="2340"/>
        <item x="2021"/>
        <item x="1642"/>
        <item x="731"/>
        <item x="394"/>
        <item x="2651"/>
        <item x="2761"/>
        <item x="233"/>
        <item x="2567"/>
        <item x="495"/>
        <item x="1444"/>
        <item x="3120"/>
        <item x="723"/>
        <item x="2019"/>
        <item x="634"/>
        <item x="497"/>
        <item x="2706"/>
        <item x="2770"/>
        <item x="1978"/>
        <item x="2288"/>
        <item x="1751"/>
        <item x="1220"/>
        <item x="2859"/>
        <item x="237"/>
        <item x="1504"/>
        <item x="2856"/>
        <item x="712"/>
        <item x="2669"/>
        <item x="772"/>
        <item x="1068"/>
        <item x="26"/>
        <item x="347"/>
        <item x="3012"/>
        <item x="2965"/>
        <item x="2718"/>
        <item x="2676"/>
        <item x="2798"/>
        <item x="2660"/>
        <item x="246"/>
        <item x="2813"/>
        <item x="2957"/>
        <item x="2047"/>
        <item x="915"/>
        <item x="1323"/>
        <item x="3161"/>
        <item x="100"/>
        <item x="1694"/>
        <item x="1697"/>
        <item x="2335"/>
        <item x="1772"/>
        <item x="54"/>
        <item x="78"/>
        <item x="312"/>
        <item x="1181"/>
        <item x="3035"/>
        <item x="490"/>
        <item x="2848"/>
        <item x="1322"/>
        <item x="344"/>
        <item x="322"/>
        <item x="274"/>
        <item x="369"/>
        <item x="1456"/>
        <item x="1917"/>
        <item x="2996"/>
        <item x="343"/>
        <item x="2801"/>
        <item x="2736"/>
        <item x="788"/>
        <item x="1675"/>
        <item x="1437"/>
        <item x="3051"/>
        <item x="1937"/>
        <item x="316"/>
        <item x="1948"/>
        <item x="2128"/>
        <item x="1915"/>
        <item x="2004"/>
        <item x="2654"/>
        <item x="1394"/>
        <item x="3020"/>
        <item x="2817"/>
        <item x="2771"/>
        <item x="1824"/>
        <item x="2735"/>
        <item x="2206"/>
        <item x="3033"/>
        <item x="2844"/>
        <item x="2572"/>
        <item x="594"/>
        <item x="1835"/>
        <item x="2145"/>
        <item x="2977"/>
        <item x="2662"/>
        <item x="2739"/>
        <item x="2759"/>
        <item x="864"/>
        <item x="932"/>
        <item x="2712"/>
        <item x="3061"/>
        <item x="759"/>
        <item x="1348"/>
        <item x="3069"/>
        <item x="1414"/>
        <item x="3263"/>
        <item x="1052"/>
        <item x="820"/>
        <item x="2540"/>
        <item x="2750"/>
        <item x="1203"/>
        <item x="1806"/>
        <item x="2964"/>
        <item x="742"/>
        <item x="2156"/>
        <item x="1157"/>
        <item x="1815"/>
        <item x="2763"/>
        <item x="2402"/>
        <item x="2525"/>
        <item x="1470"/>
        <item x="656"/>
        <item x="1579"/>
        <item x="2107"/>
        <item x="2000"/>
        <item x="1853"/>
        <item x="1194"/>
        <item x="2920"/>
        <item x="2746"/>
        <item x="1109"/>
        <item x="1072"/>
        <item x="2924"/>
        <item x="1235"/>
        <item x="1740"/>
        <item x="1892"/>
        <item x="2315"/>
        <item x="111"/>
        <item x="2051"/>
        <item x="2196"/>
        <item x="3086"/>
        <item x="2980"/>
        <item x="1695"/>
        <item x="1863"/>
        <item x="3183"/>
        <item x="306"/>
        <item x="2395"/>
        <item x="668"/>
        <item x="3152"/>
        <item x="2281"/>
        <item x="744"/>
        <item x="1576"/>
        <item x="2923"/>
        <item x="2426"/>
        <item x="2546"/>
        <item x="1818"/>
        <item x="2474"/>
        <item x="2504"/>
        <item x="1667"/>
        <item x="2896"/>
        <item x="1907"/>
        <item x="2560"/>
        <item x="674"/>
        <item x="71"/>
        <item x="333"/>
        <item x="2345"/>
        <item x="181"/>
        <item x="2984"/>
        <item x="1150"/>
        <item x="967"/>
        <item x="2285"/>
        <item x="3272"/>
        <item x="1217"/>
        <item x="2644"/>
        <item x="1718"/>
        <item x="2727"/>
        <item x="1999"/>
        <item x="757"/>
        <item x="1105"/>
        <item x="2981"/>
        <item x="356"/>
        <item x="105"/>
        <item x="2890"/>
        <item x="2414"/>
        <item x="2412"/>
        <item x="786"/>
        <item x="1454"/>
        <item x="1761"/>
        <item x="1313"/>
        <item x="2725"/>
        <item x="2765"/>
        <item x="1045"/>
        <item x="941"/>
        <item x="2054"/>
        <item x="96"/>
        <item x="2332"/>
        <item x="1213"/>
        <item x="1831"/>
        <item x="2148"/>
        <item x="1436"/>
        <item x="3003"/>
        <item x="3114"/>
        <item x="1204"/>
        <item x="2791"/>
        <item x="1288"/>
        <item x="2535"/>
        <item x="3323"/>
        <item x="1979"/>
        <item x="1548"/>
        <item x="1078"/>
        <item x="1142"/>
        <item x="3112"/>
        <item x="1398"/>
        <item x="2884"/>
        <item x="2824"/>
        <item x="2664"/>
        <item x="2527"/>
        <item x="2838"/>
        <item x="2874"/>
        <item x="387"/>
        <item x="362"/>
        <item x="2835"/>
        <item x="1424"/>
        <item x="1635"/>
        <item x="1237"/>
        <item x="77"/>
        <item x="655"/>
        <item x="682"/>
        <item x="3144"/>
        <item x="2892"/>
        <item x="3190"/>
        <item x="1124"/>
        <item x="1627"/>
        <item x="86"/>
        <item x="1517"/>
        <item x="1894"/>
        <item x="82"/>
        <item x="1901"/>
        <item x="938"/>
        <item x="2228"/>
        <item x="399"/>
        <item x="4"/>
        <item x="262"/>
        <item x="2677"/>
        <item x="2787"/>
        <item x="324"/>
        <item x="1990"/>
        <item x="3150"/>
        <item x="2386"/>
        <item x="1079"/>
        <item x="1296"/>
        <item x="1221"/>
        <item x="363"/>
        <item x="1914"/>
        <item x="2865"/>
        <item x="1234"/>
        <item x="1179"/>
        <item x="1775"/>
        <item x="625"/>
        <item x="975"/>
        <item x="365"/>
        <item x="2320"/>
        <item x="561"/>
        <item x="1936"/>
        <item x="1047"/>
        <item x="2710"/>
        <item x="2705"/>
        <item x="49"/>
        <item x="913"/>
        <item x="16"/>
        <item x="10"/>
        <item x="1405"/>
        <item x="1232"/>
        <item x="2820"/>
        <item x="2342"/>
        <item x="2806"/>
        <item x="2122"/>
        <item x="311"/>
        <item x="2959"/>
        <item x="3006"/>
        <item x="2251"/>
        <item x="1592"/>
        <item x="2876"/>
        <item x="2039"/>
        <item x="2031"/>
        <item x="65"/>
        <item x="669"/>
        <item x="208"/>
        <item x="672"/>
        <item x="1423"/>
        <item x="339"/>
        <item x="1839"/>
        <item x="2501"/>
        <item x="2757"/>
        <item x="1338"/>
        <item x="132"/>
        <item x="2050"/>
        <item x="1112"/>
        <item x="3155"/>
        <item x="2873"/>
        <item x="2811"/>
        <item x="367"/>
        <item x="2556"/>
        <item x="664"/>
        <item x="2141"/>
        <item x="2793"/>
        <item x="749"/>
        <item x="492"/>
        <item x="37"/>
        <item x="2968"/>
        <item x="2509"/>
        <item x="23"/>
        <item x="2049"/>
        <item x="928"/>
        <item x="1211"/>
        <item x="357"/>
        <item x="284"/>
        <item x="267"/>
        <item x="2927"/>
        <item x="906"/>
        <item x="3089"/>
        <item x="1707"/>
        <item x="2378"/>
        <item x="91"/>
        <item x="390"/>
        <item x="1506"/>
        <item x="326"/>
        <item x="579"/>
        <item x="2897"/>
        <item x="1993"/>
        <item x="1345"/>
        <item x="503"/>
        <item x="2991"/>
        <item x="2497"/>
        <item x="2411"/>
        <item x="2252"/>
        <item x="2853"/>
        <item x="1964"/>
        <item x="2117"/>
        <item x="3009"/>
        <item x="754"/>
        <item x="499"/>
        <item x="1903"/>
        <item x="2615"/>
        <item x="2931"/>
        <item x="1804"/>
        <item x="1788"/>
        <item x="2941"/>
        <item x="1956"/>
        <item x="958"/>
        <item x="75"/>
        <item x="2159"/>
        <item x="2976"/>
        <item x="2471"/>
        <item x="1977"/>
        <item x="1699"/>
        <item x="3138"/>
        <item x="269"/>
        <item x="1058"/>
        <item x="2017"/>
        <item x="2863"/>
        <item x="2398"/>
        <item x="1532"/>
        <item x="2172"/>
        <item x="1066"/>
        <item x="1976"/>
        <item x="719"/>
        <item x="98"/>
        <item x="36"/>
        <item x="1842"/>
        <item x="2010"/>
        <item x="1659"/>
        <item x="1632"/>
        <item x="1100"/>
        <item x="2012"/>
        <item x="1684"/>
        <item x="2778"/>
        <item x="750"/>
        <item x="3177"/>
        <item x="116"/>
        <item x="1520"/>
        <item x="1929"/>
        <item x="1897"/>
        <item x="1140"/>
        <item x="2119"/>
        <item x="2730"/>
        <item x="2691"/>
        <item x="2349"/>
        <item x="1637"/>
        <item x="1040"/>
        <item x="1906"/>
        <item x="677"/>
        <item x="1755"/>
        <item x="1294"/>
        <item x="3123"/>
        <item x="1121"/>
        <item x="3104"/>
        <item x="2703"/>
        <item x="80"/>
        <item x="1949"/>
        <item x="12"/>
        <item x="42"/>
        <item x="2536"/>
        <item x="1351"/>
        <item x="761"/>
        <item x="1781"/>
        <item x="21"/>
        <item x="1908"/>
        <item x="1582"/>
        <item x="691"/>
        <item x="1657"/>
        <item x="2390"/>
        <item x="1717"/>
        <item x="2748"/>
        <item x="1341"/>
        <item x="3136"/>
        <item x="2182"/>
        <item x="1186"/>
        <item x="403"/>
        <item x="2263"/>
        <item x="1335"/>
        <item x="2494"/>
        <item x="2638"/>
        <item x="3223"/>
        <item x="980"/>
        <item x="2569"/>
        <item x="2805"/>
        <item x="3041"/>
        <item x="3096"/>
        <item x="1837"/>
        <item x="2254"/>
        <item x="2517"/>
        <item x="341"/>
        <item x="1409"/>
        <item x="1778"/>
        <item x="2118"/>
        <item x="1103"/>
        <item x="250"/>
        <item x="931"/>
        <item x="2227"/>
        <item x="1097"/>
        <item x="3134"/>
        <item x="1768"/>
        <item x="1893"/>
        <item x="1703"/>
        <item x="3184"/>
        <item x="2042"/>
        <item x="2258"/>
        <item x="1379"/>
        <item x="993"/>
        <item x="1886"/>
        <item x="1790"/>
        <item x="1750"/>
        <item x="254"/>
        <item x="1342"/>
        <item x="39"/>
        <item x="2348"/>
        <item x="949"/>
        <item x="2026"/>
        <item x="2232"/>
        <item x="281"/>
        <item x="3066"/>
        <item x="2943"/>
        <item x="2234"/>
        <item x="1601"/>
        <item x="1511"/>
        <item x="1283"/>
        <item x="258"/>
        <item x="1745"/>
        <item x="1229"/>
        <item x="2722"/>
        <item x="1946"/>
        <item x="1899"/>
        <item x="2672"/>
        <item x="715"/>
        <item x="2239"/>
        <item x="3091"/>
        <item x="2908"/>
        <item x="1639"/>
        <item x="2881"/>
        <item x="2888"/>
        <item x="2388"/>
        <item x="1748"/>
        <item x="2532"/>
        <item x="2033"/>
        <item x="278"/>
        <item x="3081"/>
        <item x="2539"/>
        <item x="2974"/>
        <item x="3030"/>
        <item x="2120"/>
        <item x="2829"/>
        <item x="328"/>
        <item x="1905"/>
        <item x="778"/>
        <item x="3076"/>
        <item x="1135"/>
        <item x="227"/>
        <item x="481"/>
        <item x="2256"/>
        <item x="2574"/>
        <item x="424"/>
        <item x="588"/>
        <item x="1793"/>
        <item x="2334"/>
        <item x="2406"/>
        <item x="1317"/>
        <item x="235"/>
        <item x="3117"/>
        <item x="2551"/>
        <item x="2407"/>
        <item x="2861"/>
        <item x="27"/>
        <item x="264"/>
        <item x="69"/>
        <item x="2783"/>
        <item x="2249"/>
        <item x="241"/>
        <item x="1324"/>
        <item x="24"/>
        <item x="1603"/>
        <item x="1063"/>
        <item x="314"/>
        <item x="1071"/>
        <item x="1297"/>
        <item x="1942"/>
        <item x="1585"/>
        <item x="377"/>
        <item x="2191"/>
        <item x="2796"/>
        <item x="2185"/>
        <item x="2134"/>
        <item x="1918"/>
        <item x="3080"/>
        <item x="1595"/>
        <item x="3"/>
        <item x="297"/>
        <item x="1215"/>
        <item x="3187"/>
        <item x="1962"/>
        <item x="18"/>
        <item x="1773"/>
        <item x="2565"/>
        <item x="1786"/>
        <item x="1290"/>
        <item x="585"/>
        <item x="370"/>
        <item x="1972"/>
        <item x="1954"/>
        <item x="1796"/>
        <item x="3110"/>
        <item x="1693"/>
        <item x="2337"/>
        <item x="51"/>
        <item x="2877"/>
        <item x="1983"/>
        <item x="1189"/>
        <item x="1846"/>
        <item x="293"/>
        <item x="375"/>
        <item x="2883"/>
        <item x="948"/>
        <item x="1756"/>
        <item x="301"/>
        <item x="3017"/>
        <item x="1144"/>
        <item x="2024"/>
        <item x="359"/>
        <item x="2113"/>
        <item x="510"/>
        <item x="1284"/>
        <item x="1663"/>
        <item x="2325"/>
        <item x="645"/>
        <item x="1682"/>
        <item x="2869"/>
        <item x="1677"/>
        <item x="1911"/>
        <item x="256"/>
        <item x="1584"/>
        <item x="1764"/>
        <item x="777"/>
        <item x="397"/>
        <item x="1599"/>
        <item x="1310"/>
        <item x="2014"/>
        <item x="1683"/>
        <item x="2241"/>
        <item x="2954"/>
        <item x="1849"/>
        <item x="79"/>
        <item x="1974"/>
        <item x="2678"/>
        <item x="2513"/>
        <item x="3093"/>
        <item x="2312"/>
        <item x="2519"/>
        <item x="590"/>
        <item x="1243"/>
        <item x="889"/>
        <item x="2985"/>
        <item x="1299"/>
        <item x="2561"/>
        <item x="1997"/>
        <item x="1759"/>
        <item x="1940"/>
        <item x="1705"/>
        <item x="2915"/>
        <item x="1735"/>
        <item x="2733"/>
        <item x="2153"/>
        <item x="2184"/>
        <item x="2994"/>
        <item x="2529"/>
        <item x="968"/>
        <item x="2507"/>
        <item x="964"/>
        <item x="1716"/>
        <item x="3194"/>
        <item x="1984"/>
        <item x="2524"/>
        <item x="1802"/>
        <item x="920"/>
        <item x="2247"/>
        <item x="2554"/>
        <item x="197"/>
        <item x="2063"/>
        <item x="1461"/>
        <item x="1967"/>
        <item x="1987"/>
        <item x="2657"/>
        <item x="667"/>
        <item x="2767"/>
        <item x="2225"/>
        <item x="3057"/>
        <item x="2468"/>
        <item x="2243"/>
        <item x="1743"/>
        <item x="1810"/>
        <item x="215"/>
        <item x="1441"/>
        <item x="783"/>
        <item x="1521"/>
        <item x="560"/>
        <item x="1798"/>
        <item x="3329"/>
        <item x="373"/>
        <item x="1959"/>
        <item x="1621"/>
        <item x="1891"/>
        <item x="2577"/>
        <item x="1747"/>
        <item x="1913"/>
        <item x="1952"/>
        <item x="423"/>
        <item x="1712"/>
        <item x="3027"/>
        <item x="1710"/>
        <item x="1223"/>
        <item x="1049"/>
        <item x="421"/>
        <item x="1514"/>
        <item x="1738"/>
        <item x="1206"/>
        <item x="844"/>
        <item x="1923"/>
        <item x="565"/>
        <item x="1377"/>
        <item x="3311"/>
        <item x="441"/>
        <item x="1809"/>
        <item x="3286"/>
        <item x="130"/>
        <item x="3214"/>
        <item x="3265"/>
        <item x="2637"/>
        <item x="1932"/>
        <item x="521"/>
        <item x="860"/>
        <item x="2626"/>
        <item x="1272"/>
        <item x="1680"/>
        <item x="180"/>
        <item x="955"/>
        <item x="171"/>
        <item x="2166"/>
        <item x="131"/>
        <item x="578"/>
        <item x="850"/>
        <item x="174"/>
        <item x="1185"/>
        <item x="3196"/>
        <item x="1372"/>
        <item x="2359"/>
        <item x="454"/>
        <item x="1687"/>
        <item x="693"/>
        <item x="1306"/>
        <item x="532"/>
        <item x="1101"/>
        <item x="2436"/>
        <item x="829"/>
        <item x="136"/>
        <item x="1000"/>
        <item x="2360"/>
        <item x="835"/>
        <item x="695"/>
        <item x="124"/>
        <item x="2080"/>
        <item x="952"/>
        <item x="32"/>
        <item x="2429"/>
        <item x="1270"/>
        <item x="134"/>
        <item x="1026"/>
        <item x="143"/>
        <item x="2355"/>
        <item x="172"/>
        <item x="413"/>
        <item x="1022"/>
        <item x="147"/>
        <item x="483"/>
        <item x="448"/>
        <item x="218"/>
        <item x="1569"/>
        <item x="3306"/>
        <item x="1274"/>
        <item x="543"/>
        <item x="1011"/>
        <item x="2431"/>
        <item x="3325"/>
        <item x="193"/>
        <item x="1178"/>
        <item x="2681"/>
        <item x="463"/>
        <item x="199"/>
        <item x="1258"/>
        <item x="1268"/>
        <item x="562"/>
        <item x="478"/>
        <item x="2347"/>
        <item x="828"/>
        <item x="505"/>
        <item x="1479"/>
        <item x="163"/>
        <item x="700"/>
        <item x="3251"/>
        <item x="1024"/>
        <item x="526"/>
        <item x="2371"/>
        <item x="129"/>
        <item x="2578"/>
        <item x="0"/>
        <item x="2168"/>
        <item x="3166"/>
        <item x="202"/>
        <item x="1006"/>
        <item x="225"/>
        <item x="2060"/>
        <item x="217"/>
        <item x="466"/>
        <item x="2307"/>
        <item x="3283"/>
        <item x="2083"/>
        <item x="2163"/>
        <item x="2101"/>
        <item x="1278"/>
        <item x="1961"/>
        <item x="954"/>
        <item x="2164"/>
        <item x="516"/>
        <item x="201"/>
        <item x="169"/>
        <item x="3276"/>
        <item x="137"/>
        <item x="468"/>
        <item x="427"/>
        <item x="557"/>
        <item x="133"/>
        <item x="569"/>
        <item x="1162"/>
        <item x="1035"/>
        <item x="563"/>
        <item x="536"/>
        <item x="2211"/>
        <item x="2215"/>
        <item x="170"/>
        <item x="442"/>
        <item x="1275"/>
        <item x="2103"/>
        <item x="2069"/>
        <item x="419"/>
        <item x="1614"/>
        <item x="2085"/>
        <item x="1476"/>
        <item x="1271"/>
        <item x="1731"/>
        <item x="223"/>
        <item x="3172"/>
        <item x="2062"/>
        <item x="632"/>
        <item x="1034"/>
        <item x="1721"/>
        <item x="140"/>
        <item x="3250"/>
        <item x="603"/>
        <item x="1610"/>
        <item x="507"/>
        <item x="1474"/>
        <item x="221"/>
        <item x="3218"/>
        <item x="2057"/>
        <item x="176"/>
        <item x="158"/>
        <item x="2483"/>
        <item x="2078"/>
        <item x="2627"/>
        <item x="2066"/>
        <item x="2580"/>
        <item x="576"/>
        <item x="3047"/>
        <item x="188"/>
        <item x="155"/>
        <item x="213"/>
        <item x="161"/>
        <item x="567"/>
        <item x="2484"/>
        <item x="214"/>
        <item x="465"/>
        <item x="1279"/>
        <item x="2491"/>
        <item x="122"/>
        <item t="default"/>
      </items>
    </pivotField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currency" fld="7" subtotal="count" baseField="0" baseItem="0"/>
  </dataFields>
  <chartFormats count="4">
    <chartFormat chart="2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F75C6DA-2ED7-422D-8A5F-2EAD3D77F814}" name="PivotTable5" cacheId="2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46" firstHeaderRow="1" firstDataRow="2" firstDataCol="1"/>
  <pivotFields count="18">
    <pivotField showAll="0"/>
    <pivotField showAll="0"/>
    <pivotField showAll="0"/>
    <pivotField showAll="0"/>
    <pivotField showAll="0"/>
    <pivotField axis="axisCol" showAll="0">
      <items count="6">
        <item x="1"/>
        <item x="2"/>
        <item x="3"/>
        <item x="0"/>
        <item h="1" x="4"/>
        <item t="default"/>
      </items>
    </pivotField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currency" fld="7" subtotal="count" baseField="0" baseItem="0"/>
  </dataFields>
  <chartFormats count="5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05ED325-EC60-4F78-99B9-66281154D3CC}" name="PivotTable8" cacheId="3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h="1" x="3"/>
        <item x="0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>
      <items count="43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x="41"/>
        <item t="default"/>
      </items>
    </pivotField>
    <pivotField showAll="0">
      <items count="2883">
        <item x="2077"/>
        <item x="1745"/>
        <item x="974"/>
        <item x="804"/>
        <item x="1546"/>
        <item x="2747"/>
        <item x="1977"/>
        <item x="73"/>
        <item x="1747"/>
        <item x="1760"/>
        <item x="1691"/>
        <item x="1769"/>
        <item x="1484"/>
        <item x="1606"/>
        <item x="2065"/>
        <item x="501"/>
        <item x="1499"/>
        <item x="1988"/>
        <item x="1744"/>
        <item x="1772"/>
        <item x="1274"/>
        <item x="1733"/>
        <item x="1150"/>
        <item x="1730"/>
        <item x="1736"/>
        <item x="1511"/>
        <item x="1502"/>
        <item x="1698"/>
        <item x="1519"/>
        <item x="1693"/>
        <item x="2078"/>
        <item x="1751"/>
        <item x="1989"/>
        <item x="1702"/>
        <item x="1727"/>
        <item x="1548"/>
        <item x="1343"/>
        <item x="1982"/>
        <item x="1543"/>
        <item x="1577"/>
        <item x="1743"/>
        <item x="1489"/>
        <item x="1485"/>
        <item x="944"/>
        <item x="1762"/>
        <item x="1770"/>
        <item x="1707"/>
        <item x="1495"/>
        <item x="1513"/>
        <item x="1148"/>
        <item x="1967"/>
        <item x="1991"/>
        <item x="1758"/>
        <item x="1556"/>
        <item x="1510"/>
        <item x="1173"/>
        <item x="1607"/>
        <item x="1705"/>
        <item x="1700"/>
        <item x="1738"/>
        <item x="1820"/>
        <item x="1688"/>
        <item x="1829"/>
        <item x="1611"/>
        <item x="1575"/>
        <item x="1695"/>
        <item x="1107"/>
        <item x="1734"/>
        <item x="1545"/>
        <item x="2071"/>
        <item x="1689"/>
        <item x="1551"/>
        <item x="1193"/>
        <item x="1582"/>
        <item x="1755"/>
        <item x="2228"/>
        <item x="1137"/>
        <item x="1699"/>
        <item x="1806"/>
        <item x="1880"/>
        <item x="1087"/>
        <item x="1570"/>
        <item x="1195"/>
        <item x="1694"/>
        <item x="1775"/>
        <item x="1973"/>
        <item x="1780"/>
        <item x="1518"/>
        <item x="1496"/>
        <item x="72"/>
        <item x="1566"/>
        <item x="254"/>
        <item x="2082"/>
        <item x="1706"/>
        <item x="1533"/>
        <item x="1768"/>
        <item x="1053"/>
        <item x="1746"/>
        <item x="1515"/>
        <item x="1508"/>
        <item x="1561"/>
        <item x="1521"/>
        <item x="1997"/>
        <item x="1584"/>
        <item x="1739"/>
        <item x="812"/>
        <item x="2051"/>
        <item x="1796"/>
        <item x="1486"/>
        <item x="1517"/>
        <item x="821"/>
        <item x="2685"/>
        <item x="2339"/>
        <item x="1735"/>
        <item x="2733"/>
        <item x="1761"/>
        <item x="1968"/>
        <item x="924"/>
        <item x="1767"/>
        <item x="1542"/>
        <item x="2234"/>
        <item x="1602"/>
        <item x="587"/>
        <item x="2477"/>
        <item x="1535"/>
        <item x="42"/>
        <item x="1405"/>
        <item x="187"/>
        <item x="1541"/>
        <item x="1564"/>
        <item x="1975"/>
        <item x="438"/>
        <item x="2254"/>
        <item x="1569"/>
        <item x="503"/>
        <item x="2673"/>
        <item x="1766"/>
        <item x="2068"/>
        <item x="978"/>
        <item x="1832"/>
        <item x="1497"/>
        <item x="246"/>
        <item x="1717"/>
        <item x="922"/>
        <item x="2525"/>
        <item x="1610"/>
        <item x="2607"/>
        <item x="1756"/>
        <item x="2435"/>
        <item x="1509"/>
        <item x="1690"/>
        <item x="258"/>
        <item x="1771"/>
        <item x="1189"/>
        <item x="1553"/>
        <item x="1603"/>
        <item x="951"/>
        <item x="504"/>
        <item x="1166"/>
        <item x="1753"/>
        <item x="1238"/>
        <item x="1778"/>
        <item x="1742"/>
        <item x="925"/>
        <item x="513"/>
        <item x="668"/>
        <item x="1907"/>
        <item x="1254"/>
        <item x="2059"/>
        <item x="1512"/>
        <item x="1402"/>
        <item x="1506"/>
        <item x="927"/>
        <item x="1336"/>
        <item x="1505"/>
        <item x="1514"/>
        <item x="321"/>
        <item x="1821"/>
        <item x="939"/>
        <item x="1630"/>
        <item x="926"/>
        <item x="2066"/>
        <item x="1083"/>
        <item x="2641"/>
        <item x="1197"/>
        <item x="1682"/>
        <item x="1572"/>
        <item x="1538"/>
        <item x="96"/>
        <item x="2253"/>
        <item x="2080"/>
        <item x="1726"/>
        <item x="1003"/>
        <item x="1468"/>
        <item x="203"/>
        <item x="2679"/>
        <item x="606"/>
        <item x="814"/>
        <item x="1544"/>
        <item x="1536"/>
        <item x="656"/>
        <item x="2052"/>
        <item x="244"/>
        <item x="226"/>
        <item x="2738"/>
        <item x="1562"/>
        <item x="1494"/>
        <item x="1638"/>
        <item x="2743"/>
        <item x="1974"/>
        <item x="2496"/>
        <item x="1757"/>
        <item x="2485"/>
        <item x="1773"/>
        <item x="97"/>
        <item x="1093"/>
        <item x="1598"/>
        <item x="678"/>
        <item x="1534"/>
        <item x="1168"/>
        <item x="2545"/>
        <item x="326"/>
        <item x="515"/>
        <item x="2264"/>
        <item x="979"/>
        <item x="1492"/>
        <item x="1090"/>
        <item x="1826"/>
        <item x="1000"/>
        <item x="1567"/>
        <item x="2506"/>
        <item x="2454"/>
        <item x="2680"/>
        <item x="1516"/>
        <item x="1185"/>
        <item x="1507"/>
        <item x="322"/>
        <item x="811"/>
        <item x="1179"/>
        <item x="1407"/>
        <item x="1058"/>
        <item x="624"/>
        <item x="1085"/>
        <item x="1918"/>
        <item x="1877"/>
        <item x="976"/>
        <item x="1589"/>
        <item x="2539"/>
        <item x="2072"/>
        <item x="1286"/>
        <item x="1334"/>
        <item x="1557"/>
        <item x="1491"/>
        <item x="1404"/>
        <item x="971"/>
        <item x="1716"/>
        <item x="931"/>
        <item x="1597"/>
        <item x="975"/>
        <item x="1493"/>
        <item x="76"/>
        <item x="1592"/>
        <item x="1714"/>
        <item x="1470"/>
        <item x="1941"/>
        <item x="669"/>
        <item x="1503"/>
        <item x="1552"/>
        <item x="2533"/>
        <item x="1596"/>
        <item x="199"/>
        <item x="2270"/>
        <item x="2537"/>
        <item x="1081"/>
        <item x="1147"/>
        <item x="2341"/>
        <item x="1984"/>
        <item x="1999"/>
        <item x="1479"/>
        <item x="2139"/>
        <item x="2672"/>
        <item x="2524"/>
        <item x="1782"/>
        <item x="1781"/>
        <item x="1696"/>
        <item x="193"/>
        <item x="2498"/>
        <item x="37"/>
        <item x="1065"/>
        <item x="1887"/>
        <item x="1573"/>
        <item x="328"/>
        <item x="1888"/>
        <item x="1678"/>
        <item x="621"/>
        <item x="2581"/>
        <item x="1894"/>
        <item x="1765"/>
        <item x="2238"/>
        <item x="1198"/>
        <item x="651"/>
        <item x="595"/>
        <item x="239"/>
        <item x="1565"/>
        <item x="213"/>
        <item x="2224"/>
        <item x="228"/>
        <item x="1192"/>
        <item x="1809"/>
        <item x="2447"/>
        <item x="1290"/>
        <item x="2212"/>
        <item x="2642"/>
        <item x="1267"/>
        <item x="1186"/>
        <item x="297"/>
        <item x="60"/>
        <item x="1069"/>
        <item x="1789"/>
        <item x="1433"/>
        <item x="1475"/>
        <item x="947"/>
        <item x="2230"/>
        <item x="1978"/>
        <item x="2359"/>
        <item x="2214"/>
        <item x="1900"/>
        <item x="1082"/>
        <item x="1731"/>
        <item x="1481"/>
        <item x="2025"/>
        <item x="2617"/>
        <item x="1798"/>
        <item x="2528"/>
        <item x="2436"/>
        <item x="2073"/>
        <item x="286"/>
        <item x="2138"/>
        <item x="1258"/>
        <item x="1980"/>
        <item x="2572"/>
        <item x="1750"/>
        <item x="1590"/>
        <item x="2257"/>
        <item x="1879"/>
        <item x="1498"/>
        <item x="1106"/>
        <item x="1587"/>
        <item x="1399"/>
        <item x="35"/>
        <item x="985"/>
        <item x="2272"/>
        <item x="1163"/>
        <item x="2000"/>
        <item x="1440"/>
        <item x="1341"/>
        <item x="12"/>
        <item x="2002"/>
        <item x="1136"/>
        <item x="2348"/>
        <item x="1724"/>
        <item x="2209"/>
        <item x="2622"/>
        <item x="993"/>
        <item x="1178"/>
        <item x="1555"/>
        <item x="1685"/>
        <item x="2393"/>
        <item x="1280"/>
        <item x="918"/>
        <item x="2349"/>
        <item x="583"/>
        <item x="642"/>
        <item x="13"/>
        <item x="2551"/>
        <item x="2450"/>
        <item x="2024"/>
        <item x="948"/>
        <item x="590"/>
        <item x="2555"/>
        <item x="2240"/>
        <item x="1994"/>
        <item x="1729"/>
        <item x="220"/>
        <item x="1176"/>
        <item x="1810"/>
        <item x="2243"/>
        <item x="1500"/>
        <item x="1927"/>
        <item x="1939"/>
        <item x="1718"/>
        <item x="2579"/>
        <item x="221"/>
        <item x="215"/>
        <item x="1255"/>
        <item x="2678"/>
        <item x="647"/>
        <item x="1948"/>
        <item x="579"/>
        <item x="1251"/>
        <item x="937"/>
        <item x="26"/>
        <item x="673"/>
        <item x="1342"/>
        <item x="992"/>
        <item x="996"/>
        <item x="58"/>
        <item x="1885"/>
        <item x="99"/>
        <item x="2423"/>
        <item x="1763"/>
        <item x="1421"/>
        <item x="2054"/>
        <item x="1779"/>
        <item x="2676"/>
        <item x="1588"/>
        <item x="2474"/>
        <item x="71"/>
        <item x="2621"/>
        <item x="1737"/>
        <item x="2530"/>
        <item x="1687"/>
        <item x="2742"/>
        <item x="211"/>
        <item x="1605"/>
        <item x="635"/>
        <item x="1710"/>
        <item x="641"/>
        <item x="969"/>
        <item x="1712"/>
        <item x="2718"/>
        <item x="219"/>
        <item x="1174"/>
        <item x="2111"/>
        <item x="1487"/>
        <item x="1793"/>
        <item x="2271"/>
        <item x="2594"/>
        <item x="1580"/>
        <item x="57"/>
        <item x="620"/>
        <item x="1330"/>
        <item x="1595"/>
        <item x="593"/>
        <item x="2081"/>
        <item x="1640"/>
        <item x="1135"/>
        <item x="217"/>
        <item x="1055"/>
        <item x="210"/>
        <item x="1704"/>
        <item x="514"/>
        <item x="1676"/>
        <item x="2220"/>
        <item x="2260"/>
        <item x="1759"/>
        <item x="2461"/>
        <item x="1628"/>
        <item x="1792"/>
        <item x="2711"/>
        <item x="1986"/>
        <item x="1244"/>
        <item x="945"/>
        <item x="207"/>
        <item x="663"/>
        <item x="827"/>
        <item x="19"/>
        <item x="1194"/>
        <item x="1236"/>
        <item x="1441"/>
        <item x="2069"/>
        <item x="1448"/>
        <item x="2623"/>
        <item x="626"/>
        <item x="1824"/>
        <item x="499"/>
        <item x="2438"/>
        <item x="679"/>
        <item x="2592"/>
        <item x="573"/>
        <item x="1985"/>
        <item x="1591"/>
        <item x="2255"/>
        <item x="2713"/>
        <item x="1269"/>
        <item x="1401"/>
        <item x="622"/>
        <item x="2549"/>
        <item x="1"/>
        <item x="2497"/>
        <item x="36"/>
        <item x="41"/>
        <item x="339"/>
        <item x="2128"/>
        <item x="1265"/>
        <item x="319"/>
        <item x="512"/>
        <item x="1976"/>
        <item x="1011"/>
        <item x="2675"/>
        <item x="1777"/>
        <item x="100"/>
        <item x="102"/>
        <item x="2534"/>
        <item x="2735"/>
        <item x="2067"/>
        <item x="2515"/>
        <item x="508"/>
        <item x="1282"/>
        <item x="2658"/>
        <item x="197"/>
        <item x="2660"/>
        <item x="2538"/>
        <item x="1183"/>
        <item x="1144"/>
        <item x="1675"/>
        <item x="2466"/>
        <item x="2488"/>
        <item x="1483"/>
        <item x="2550"/>
        <item x="2650"/>
        <item x="2470"/>
        <item x="2513"/>
        <item x="1412"/>
        <item x="973"/>
        <item x="2504"/>
        <item x="243"/>
        <item x="1287"/>
        <item x="1740"/>
        <item x="1151"/>
        <item x="646"/>
        <item x="1996"/>
        <item x="0"/>
        <item x="346"/>
        <item x="1625"/>
        <item x="1094"/>
        <item x="1443"/>
        <item x="267"/>
        <item x="2669"/>
        <item x="1571"/>
        <item x="2442"/>
        <item x="1061"/>
        <item x="1627"/>
        <item x="1200"/>
        <item x="1897"/>
        <item x="1436"/>
        <item x="920"/>
        <item x="1393"/>
        <item x="1191"/>
        <item x="1095"/>
        <item x="2522"/>
        <item x="1641"/>
        <item x="1752"/>
        <item x="652"/>
        <item x="188"/>
        <item x="649"/>
        <item x="1910"/>
        <item x="1797"/>
        <item x="1062"/>
        <item x="1884"/>
        <item x="1558"/>
        <item x="2343"/>
        <item x="1424"/>
        <item x="1902"/>
        <item x="25"/>
        <item x="2117"/>
        <item x="619"/>
        <item x="235"/>
        <item x="2434"/>
        <item x="2116"/>
        <item x="1703"/>
        <item x="1709"/>
        <item x="2269"/>
        <item x="2698"/>
        <item x="1196"/>
        <item x="1624"/>
        <item x="1272"/>
        <item x="1673"/>
        <item x="581"/>
        <item x="575"/>
        <item x="2577"/>
        <item x="200"/>
        <item x="505"/>
        <item x="1423"/>
        <item x="943"/>
        <item x="1568"/>
        <item x="208"/>
        <item x="2256"/>
        <item x="88"/>
        <item x="2056"/>
        <item x="2422"/>
        <item x="1609"/>
        <item x="2394"/>
        <item x="1987"/>
        <item x="2337"/>
        <item x="659"/>
        <item x="39"/>
        <item x="2186"/>
        <item x="98"/>
        <item x="314"/>
        <item x="2596"/>
        <item x="34"/>
        <item x="674"/>
        <item x="433"/>
        <item x="1583"/>
        <item x="245"/>
        <item x="2619"/>
        <item x="1016"/>
        <item x="1063"/>
        <item x="824"/>
        <item x="2129"/>
        <item x="1332"/>
        <item x="2700"/>
        <item x="1629"/>
        <item x="2216"/>
        <item x="2665"/>
        <item x="941"/>
        <item x="2184"/>
        <item x="51"/>
        <item x="2218"/>
        <item x="2717"/>
        <item x="2654"/>
        <item x="1913"/>
        <item x="2582"/>
        <item x="1601"/>
        <item x="2531"/>
        <item x="347"/>
        <item x="828"/>
        <item x="1285"/>
        <item x="2414"/>
        <item x="1741"/>
        <item x="47"/>
        <item x="602"/>
        <item x="2664"/>
        <item x="2119"/>
        <item x="2548"/>
        <item x="2411"/>
        <item x="2330"/>
        <item x="92"/>
        <item x="1993"/>
        <item x="2126"/>
        <item x="1915"/>
        <item x="1901"/>
        <item x="291"/>
        <item x="2402"/>
        <item x="643"/>
        <item x="2612"/>
        <item x="66"/>
        <item x="64"/>
        <item x="2345"/>
        <item x="2542"/>
        <item x="74"/>
        <item x="1680"/>
        <item x="1504"/>
        <item x="1599"/>
        <item x="1281"/>
        <item x="349"/>
        <item x="507"/>
        <item x="2263"/>
        <item x="2610"/>
        <item x="1074"/>
        <item x="2479"/>
        <item x="2379"/>
        <item x="2536"/>
        <item x="1560"/>
        <item x="327"/>
        <item x="1105"/>
        <item x="1933"/>
        <item x="1482"/>
        <item x="1683"/>
        <item x="582"/>
        <item x="9"/>
        <item x="1070"/>
        <item x="1732"/>
        <item x="1876"/>
        <item x="2614"/>
        <item x="2459"/>
        <item x="2377"/>
        <item x="516"/>
        <item x="929"/>
        <item x="2457"/>
        <item x="192"/>
        <item x="585"/>
        <item x="79"/>
        <item x="983"/>
        <item x="312"/>
        <item x="1066"/>
        <item x="1263"/>
        <item x="1410"/>
        <item x="273"/>
        <item x="335"/>
        <item x="1554"/>
        <item x="1142"/>
        <item x="1239"/>
        <item x="1549"/>
        <item x="1005"/>
        <item x="280"/>
        <item x="1054"/>
        <item x="1184"/>
        <item x="2387"/>
        <item x="1259"/>
        <item x="2558"/>
        <item x="2535"/>
        <item x="2351"/>
        <item x="302"/>
        <item x="1091"/>
        <item x="1411"/>
        <item x="1014"/>
        <item x="1446"/>
        <item x="67"/>
        <item x="1537"/>
        <item x="2241"/>
        <item x="1170"/>
        <item x="1476"/>
        <item x="999"/>
        <item x="2507"/>
        <item x="1615"/>
        <item x="1574"/>
        <item x="1333"/>
        <item x="2668"/>
        <item x="29"/>
        <item x="285"/>
        <item x="637"/>
        <item x="435"/>
        <item x="2023"/>
        <item x="263"/>
        <item x="2584"/>
        <item x="4"/>
        <item x="2079"/>
        <item x="1721"/>
        <item x="1949"/>
        <item x="1064"/>
        <item x="1278"/>
        <item x="588"/>
        <item x="2449"/>
        <item x="968"/>
        <item x="1100"/>
        <item x="574"/>
        <item x="1233"/>
        <item x="2601"/>
        <item x="310"/>
        <item x="671"/>
        <item x="1009"/>
        <item x="662"/>
        <item x="2543"/>
        <item x="2732"/>
        <item x="2222"/>
        <item x="2428"/>
        <item x="1677"/>
        <item x="1911"/>
        <item x="1785"/>
        <item x="2671"/>
        <item x="2249"/>
        <item x="1247"/>
        <item x="1578"/>
        <item x="1812"/>
        <item x="1413"/>
        <item x="1473"/>
        <item x="428"/>
        <item x="222"/>
        <item x="1623"/>
        <item x="1145"/>
        <item x="11"/>
        <item x="2237"/>
        <item x="584"/>
        <item x="1621"/>
        <item x="665"/>
        <item x="1619"/>
        <item x="670"/>
        <item x="1563"/>
        <item x="1187"/>
        <item x="966"/>
        <item x="1559"/>
        <item x="353"/>
        <item x="1581"/>
        <item x="2061"/>
        <item x="232"/>
        <item x="43"/>
        <item x="2060"/>
        <item x="1786"/>
        <item x="1268"/>
        <item x="672"/>
        <item x="1943"/>
        <item x="2239"/>
        <item x="2361"/>
        <item x="2378"/>
        <item x="1697"/>
        <item x="2106"/>
        <item x="2583"/>
        <item x="1774"/>
        <item x="1279"/>
        <item x="2472"/>
        <item x="2376"/>
        <item x="1905"/>
        <item x="2737"/>
        <item x="650"/>
        <item x="500"/>
        <item x="986"/>
        <item x="2608"/>
        <item x="984"/>
        <item x="2578"/>
        <item x="249"/>
        <item x="2625"/>
        <item x="2233"/>
        <item x="2395"/>
        <item x="241"/>
        <item x="236"/>
        <item x="2486"/>
        <item x="1072"/>
        <item x="815"/>
        <item x="62"/>
        <item x="23"/>
        <item x="1328"/>
        <item x="1952"/>
        <item x="1289"/>
        <item x="2569"/>
        <item x="1237"/>
        <item x="437"/>
        <item x="2075"/>
        <item x="676"/>
        <item x="205"/>
        <item x="2064"/>
        <item x="204"/>
        <item x="1403"/>
        <item x="1250"/>
        <item x="977"/>
        <item x="1501"/>
        <item x="1201"/>
        <item x="2105"/>
        <item x="2487"/>
        <item x="605"/>
        <item x="2336"/>
        <item x="1291"/>
        <item x="2358"/>
        <item x="819"/>
        <item x="660"/>
        <item x="22"/>
        <item x="2242"/>
        <item x="1540"/>
        <item x="1152"/>
        <item x="967"/>
        <item x="1418"/>
        <item x="195"/>
        <item x="2132"/>
        <item x="2575"/>
        <item x="2495"/>
        <item x="2426"/>
        <item x="276"/>
        <item x="2462"/>
        <item x="2709"/>
        <item x="988"/>
        <item x="2115"/>
        <item x="664"/>
        <item x="292"/>
        <item x="1478"/>
        <item x="2058"/>
        <item x="1437"/>
        <item x="2364"/>
        <item x="2643"/>
        <item x="295"/>
        <item x="63"/>
        <item x="48"/>
        <item x="2441"/>
        <item x="2350"/>
        <item x="1084"/>
        <item x="318"/>
        <item x="2453"/>
        <item x="2251"/>
        <item x="1339"/>
        <item x="1480"/>
        <item x="2444"/>
        <item x="1394"/>
        <item x="1068"/>
        <item x="1672"/>
        <item x="1539"/>
        <item x="432"/>
        <item x="1467"/>
        <item x="1764"/>
        <item x="1618"/>
        <item x="1608"/>
        <item x="2113"/>
        <item x="1883"/>
        <item x="70"/>
        <item x="1288"/>
        <item x="2401"/>
        <item x="2648"/>
        <item x="645"/>
        <item x="1139"/>
        <item x="83"/>
        <item x="1620"/>
        <item x="935"/>
        <item x="1594"/>
        <item x="1520"/>
        <item x="813"/>
        <item x="633"/>
        <item x="2357"/>
        <item x="290"/>
        <item x="990"/>
        <item x="2136"/>
        <item x="1340"/>
        <item x="89"/>
        <item x="1995"/>
        <item x="1612"/>
        <item x="1981"/>
        <item x="1444"/>
        <item x="2587"/>
        <item x="586"/>
        <item x="316"/>
        <item x="1715"/>
        <item x="2600"/>
        <item x="2427"/>
        <item x="224"/>
        <item x="1075"/>
        <item x="2552"/>
        <item x="311"/>
        <item x="623"/>
        <item x="2360"/>
        <item x="1242"/>
        <item x="1329"/>
        <item x="430"/>
        <item x="2208"/>
        <item x="2606"/>
        <item x="1103"/>
        <item x="1701"/>
        <item x="256"/>
        <item x="185"/>
        <item x="1904"/>
        <item x="981"/>
        <item x="103"/>
        <item x="2573"/>
        <item x="1098"/>
        <item x="2207"/>
        <item x="2653"/>
        <item x="1586"/>
        <item x="2215"/>
        <item x="59"/>
        <item x="183"/>
        <item x="2482"/>
        <item x="2707"/>
        <item x="2590"/>
        <item x="2544"/>
        <item x="1614"/>
        <item x="2125"/>
        <item x="1626"/>
        <item x="2244"/>
        <item x="105"/>
        <item x="1935"/>
        <item x="272"/>
        <item x="1547"/>
        <item x="1246"/>
        <item x="1929"/>
        <item x="1284"/>
        <item x="69"/>
        <item x="266"/>
        <item x="2340"/>
        <item x="190"/>
        <item x="1903"/>
        <item x="2547"/>
        <item x="2618"/>
        <item x="2236"/>
        <item x="1273"/>
        <item x="1916"/>
        <item x="2656"/>
        <item x="2554"/>
        <item x="1754"/>
        <item x="259"/>
        <item x="182"/>
        <item x="2261"/>
        <item x="2460"/>
        <item x="509"/>
        <item x="826"/>
        <item x="2399"/>
        <item x="337"/>
        <item x="2050"/>
        <item x="1146"/>
        <item x="2353"/>
        <item x="2421"/>
        <item x="952"/>
        <item x="323"/>
        <item x="2431"/>
        <item x="2120"/>
        <item x="1990"/>
        <item x="1022"/>
        <item x="2657"/>
        <item x="332"/>
        <item x="1101"/>
        <item x="252"/>
        <item x="1172"/>
        <item x="631"/>
        <item x="317"/>
        <item x="820"/>
        <item x="27"/>
        <item x="1942"/>
        <item x="601"/>
        <item x="1067"/>
        <item x="1086"/>
        <item x="287"/>
        <item x="636"/>
        <item x="2140"/>
        <item x="1713"/>
        <item x="950"/>
        <item x="209"/>
        <item x="247"/>
        <item x="1149"/>
        <item x="1954"/>
        <item x="2406"/>
        <item x="2682"/>
        <item x="1439"/>
        <item x="2346"/>
        <item x="206"/>
        <item x="596"/>
        <item x="301"/>
        <item x="2500"/>
        <item x="2598"/>
        <item x="2719"/>
        <item x="65"/>
        <item x="998"/>
        <item x="2659"/>
        <item x="1326"/>
        <item x="1261"/>
        <item x="997"/>
        <item x="1169"/>
        <item x="2645"/>
        <item x="1613"/>
        <item x="1604"/>
        <item x="592"/>
        <item x="1893"/>
        <item x="1076"/>
        <item x="1934"/>
        <item x="1830"/>
        <item x="2613"/>
        <item x="86"/>
        <item x="2110"/>
        <item x="1337"/>
        <item x="2667"/>
        <item x="2266"/>
        <item x="331"/>
        <item x="1188"/>
        <item x="1092"/>
        <item x="2223"/>
        <item x="218"/>
        <item x="1992"/>
        <item x="1469"/>
        <item x="2704"/>
        <item x="1097"/>
        <item x="1890"/>
        <item x="304"/>
        <item x="309"/>
        <item x="278"/>
        <item x="2616"/>
        <item x="1972"/>
        <item x="2571"/>
        <item x="38"/>
        <item x="2740"/>
        <item x="2267"/>
        <item x="1007"/>
        <item x="816"/>
        <item x="2392"/>
        <item x="2451"/>
        <item x="5"/>
        <item x="2503"/>
        <item x="2527"/>
        <item x="2627"/>
        <item x="1104"/>
        <item x="2258"/>
        <item x="1692"/>
        <item x="2716"/>
        <item x="2519"/>
        <item x="49"/>
        <item x="2203"/>
        <item x="2356"/>
        <item x="1708"/>
        <item x="2651"/>
        <item x="1012"/>
        <item x="2388"/>
        <item x="1260"/>
        <item x="1926"/>
        <item x="2609"/>
        <item x="625"/>
        <item x="576"/>
        <item x="2647"/>
        <item x="1449"/>
        <item x="1799"/>
        <item x="2268"/>
        <item x="2418"/>
        <item x="2217"/>
        <item x="1108"/>
        <item x="227"/>
        <item x="21"/>
        <item x="1294"/>
        <item x="1096"/>
        <item x="1071"/>
        <item x="921"/>
        <item x="2745"/>
        <item x="2206"/>
        <item x="238"/>
        <item x="1408"/>
        <item x="1953"/>
        <item x="2063"/>
        <item x="2354"/>
        <item x="24"/>
        <item x="2597"/>
        <item x="2262"/>
        <item x="648"/>
        <item x="1422"/>
        <item x="2265"/>
        <item x="2559"/>
        <item x="429"/>
        <item x="1814"/>
        <item x="1177"/>
        <item x="989"/>
        <item x="293"/>
        <item x="2325"/>
        <item x="1878"/>
        <item x="1006"/>
        <item x="2518"/>
        <item x="1134"/>
        <item x="2702"/>
        <item x="2235"/>
        <item x="2508"/>
        <item x="822"/>
        <item x="1728"/>
        <item x="2593"/>
        <item x="1141"/>
        <item x="68"/>
        <item x="1477"/>
        <item x="216"/>
        <item x="1002"/>
        <item x="2137"/>
        <item x="2674"/>
        <item x="1231"/>
        <item x="1791"/>
        <item x="1576"/>
        <item x="2123"/>
        <item x="2517"/>
        <item x="1723"/>
        <item x="279"/>
        <item x="333"/>
        <item x="1277"/>
        <item x="46"/>
        <item x="1593"/>
        <item x="262"/>
        <item x="1165"/>
        <item x="1875"/>
        <item x="1138"/>
        <item x="1808"/>
        <item x="2391"/>
        <item x="655"/>
        <item x="2526"/>
        <item x="434"/>
        <item x="919"/>
        <item x="214"/>
        <item x="2133"/>
        <item x="2127"/>
        <item x="1632"/>
        <item x="2615"/>
        <item x="343"/>
        <item x="1813"/>
        <item x="342"/>
        <item x="2710"/>
        <item x="825"/>
        <item x="2490"/>
        <item x="181"/>
        <item x="45"/>
        <item x="2109"/>
        <item x="2563"/>
        <item x="2076"/>
        <item x="632"/>
        <item x="61"/>
        <item x="2476"/>
        <item x="1881"/>
        <item x="2666"/>
        <item x="1971"/>
        <item x="94"/>
        <item x="202"/>
        <item x="1414"/>
        <item x="1950"/>
        <item x="1633"/>
        <item x="1102"/>
        <item x="52"/>
        <item x="1790"/>
        <item x="75"/>
        <item x="1931"/>
        <item x="2193"/>
        <item x="1895"/>
        <item x="1749"/>
        <item x="2362"/>
        <item x="1686"/>
        <item x="1088"/>
        <item x="1079"/>
        <item x="506"/>
        <item x="1631"/>
        <item x="1937"/>
        <item x="644"/>
        <item x="1474"/>
        <item x="2557"/>
        <item x="2204"/>
        <item x="1182"/>
        <item x="336"/>
        <item x="2020"/>
        <item x="2347"/>
        <item x="1802"/>
        <item x="589"/>
        <item x="196"/>
        <item x="198"/>
        <item x="281"/>
        <item x="2712"/>
        <item x="1909"/>
        <item x="2259"/>
        <item x="231"/>
        <item x="2448"/>
        <item x="1805"/>
        <item x="313"/>
        <item x="1803"/>
        <item x="289"/>
        <item x="271"/>
        <item x="15"/>
        <item x="260"/>
        <item x="2489"/>
        <item x="2512"/>
        <item x="1634"/>
        <item x="2135"/>
        <item x="1635"/>
        <item x="6"/>
        <item x="1175"/>
        <item x="80"/>
        <item x="201"/>
        <item x="2566"/>
        <item x="18"/>
        <item x="1825"/>
        <item x="2561"/>
        <item x="2415"/>
        <item x="2589"/>
        <item x="2463"/>
        <item x="90"/>
        <item x="2706"/>
        <item x="1784"/>
        <item x="2456"/>
        <item x="2417"/>
        <item x="995"/>
        <item x="2603"/>
        <item x="1679"/>
        <item x="2130"/>
        <item x="2744"/>
        <item x="1998"/>
        <item x="91"/>
        <item x="1490"/>
        <item x="938"/>
        <item x="324"/>
        <item x="315"/>
        <item x="2338"/>
        <item x="2484"/>
        <item x="1822"/>
        <item x="2400"/>
        <item x="2521"/>
        <item x="2407"/>
        <item x="2247"/>
        <item x="2644"/>
        <item x="1776"/>
        <item x="502"/>
        <item x="1725"/>
        <item x="1833"/>
        <item x="2070"/>
        <item x="2661"/>
        <item x="1719"/>
        <item x="1917"/>
        <item x="191"/>
        <item x="248"/>
        <item x="580"/>
        <item x="599"/>
        <item x="1442"/>
        <item x="1951"/>
        <item x="269"/>
        <item x="2595"/>
        <item x="577"/>
        <item x="2620"/>
        <item x="916"/>
        <item x="2741"/>
        <item x="2562"/>
        <item x="1983"/>
        <item x="2211"/>
        <item x="1077"/>
        <item x="2108"/>
        <item x="630"/>
        <item x="2104"/>
        <item x="2556"/>
        <item x="340"/>
        <item x="1600"/>
        <item x="2523"/>
        <item x="2416"/>
        <item x="85"/>
        <item x="2626"/>
        <item x="93"/>
        <item x="639"/>
        <item x="2344"/>
        <item x="2189"/>
        <item x="350"/>
        <item x="1795"/>
        <item x="1245"/>
        <item x="1396"/>
        <item x="2714"/>
        <item x="1899"/>
        <item x="1080"/>
        <item x="2"/>
        <item x="675"/>
        <item x="2229"/>
        <item x="1331"/>
        <item x="915"/>
        <item x="1271"/>
        <item x="2629"/>
        <item x="2409"/>
        <item x="1636"/>
        <item x="299"/>
        <item x="230"/>
        <item x="1435"/>
        <item x="2131"/>
        <item x="2430"/>
        <item x="253"/>
        <item x="320"/>
        <item x="1262"/>
        <item x="1637"/>
        <item x="212"/>
        <item x="680"/>
        <item x="436"/>
        <item x="1013"/>
        <item x="427"/>
        <item x="225"/>
        <item x="81"/>
        <item x="2021"/>
        <item x="2465"/>
        <item x="106"/>
        <item x="2739"/>
        <item x="2464"/>
        <item x="2445"/>
        <item x="2681"/>
        <item x="2226"/>
        <item x="517"/>
        <item x="1748"/>
        <item x="970"/>
        <item x="638"/>
        <item x="2492"/>
        <item x="2475"/>
        <item x="994"/>
        <item x="2565"/>
        <item x="265"/>
        <item x="1089"/>
        <item x="2469"/>
        <item x="2499"/>
        <item x="667"/>
        <item x="2405"/>
        <item x="2074"/>
        <item x="2112"/>
        <item x="1932"/>
        <item x="980"/>
        <item x="1970"/>
        <item x="1243"/>
        <item x="936"/>
        <item x="44"/>
        <item x="250"/>
        <item x="917"/>
        <item x="308"/>
        <item x="1807"/>
        <item x="251"/>
        <item x="1788"/>
        <item x="1059"/>
        <item x="1811"/>
        <item x="87"/>
        <item x="2715"/>
        <item x="305"/>
        <item x="923"/>
        <item x="294"/>
        <item x="334"/>
        <item x="3"/>
        <item x="627"/>
        <item x="1143"/>
        <item x="338"/>
        <item x="965"/>
        <item x="640"/>
        <item x="949"/>
        <item x="2564"/>
        <item x="603"/>
        <item x="2231"/>
        <item x="186"/>
        <item x="1078"/>
        <item x="2491"/>
        <item x="268"/>
        <item x="2062"/>
        <item x="1167"/>
        <item x="1938"/>
        <item x="2509"/>
        <item x="1257"/>
        <item x="1617"/>
        <item x="2697"/>
        <item x="991"/>
        <item x="1181"/>
        <item x="2670"/>
        <item x="677"/>
        <item x="2022"/>
        <item x="2386"/>
        <item x="1936"/>
        <item x="2443"/>
        <item x="2540"/>
        <item x="1180"/>
        <item x="307"/>
        <item x="2699"/>
        <item x="101"/>
        <item x="56"/>
        <item x="2225"/>
        <item x="1906"/>
        <item x="229"/>
        <item x="2397"/>
        <item x="1912"/>
        <item x="2245"/>
        <item x="2649"/>
        <item x="1896"/>
        <item x="2580"/>
        <item x="1471"/>
        <item x="818"/>
        <item x="341"/>
        <item x="298"/>
        <item x="2420"/>
        <item x="2232"/>
        <item x="2352"/>
        <item x="288"/>
        <item x="1579"/>
        <item x="2480"/>
        <item x="1681"/>
        <item x="2516"/>
        <item x="933"/>
        <item x="2404"/>
        <item x="54"/>
        <item x="2655"/>
        <item x="1335"/>
        <item x="2192"/>
        <item x="823"/>
        <item x="2437"/>
        <item x="82"/>
        <item x="351"/>
        <item x="2403"/>
        <item x="1338"/>
        <item x="1945"/>
        <item x="2602"/>
        <item x="629"/>
        <item x="275"/>
        <item x="2190"/>
        <item x="1015"/>
        <item x="1947"/>
        <item x="1711"/>
        <item x="1241"/>
        <item x="296"/>
        <item x="2570"/>
        <item x="261"/>
        <item x="2708"/>
        <item x="2429"/>
        <item x="2114"/>
        <item x="1276"/>
        <item x="1674"/>
        <item x="1199"/>
        <item x="2246"/>
        <item x="946"/>
        <item x="184"/>
        <item x="600"/>
        <item x="1109"/>
        <item x="2677"/>
        <item x="2684"/>
        <item x="1275"/>
        <item x="78"/>
        <item x="95"/>
        <item x="1447"/>
        <item x="932"/>
        <item x="2185"/>
        <item x="930"/>
        <item x="2560"/>
        <item x="1823"/>
        <item x="2122"/>
        <item x="1140"/>
        <item x="1099"/>
        <item x="2390"/>
        <item x="2703"/>
        <item x="2541"/>
        <item x="594"/>
        <item x="1889"/>
        <item x="1052"/>
        <item x="2586"/>
        <item x="1828"/>
        <item x="591"/>
        <item x="1891"/>
        <item x="1550"/>
        <item x="2057"/>
        <item x="2585"/>
        <item x="1008"/>
        <item x="942"/>
        <item x="1056"/>
        <item x="2363"/>
        <item x="2468"/>
        <item x="352"/>
        <item x="2381"/>
        <item x="1930"/>
        <item x="1420"/>
        <item x="426"/>
        <item x="33"/>
        <item x="284"/>
        <item x="1438"/>
        <item x="2187"/>
        <item x="2219"/>
        <item x="2546"/>
        <item x="2683"/>
        <item x="2389"/>
        <item x="283"/>
        <item x="2446"/>
        <item x="607"/>
        <item x="1010"/>
        <item x="1827"/>
        <item x="2478"/>
        <item x="608"/>
        <item x="1344"/>
        <item x="604"/>
        <item x="2588"/>
        <item x="53"/>
        <item x="1419"/>
        <item x="1057"/>
        <item x="2502"/>
        <item x="1944"/>
        <item x="2118"/>
        <item x="270"/>
        <item x="2412"/>
        <item x="2342"/>
        <item x="972"/>
        <item x="2432"/>
        <item x="1409"/>
        <item x="2440"/>
        <item x="2001"/>
        <item x="1248"/>
        <item x="240"/>
        <item x="1445"/>
        <item x="658"/>
        <item x="1001"/>
        <item x="1256"/>
        <item x="2053"/>
        <item x="264"/>
        <item x="2574"/>
        <item x="2410"/>
        <item x="344"/>
        <item x="1882"/>
        <item x="1400"/>
        <item x="1416"/>
        <item x="2458"/>
        <item x="233"/>
        <item x="1240"/>
        <item x="1969"/>
        <item x="654"/>
        <item x="1164"/>
        <item x="2471"/>
        <item x="345"/>
        <item x="2662"/>
        <item x="2646"/>
        <item x="1292"/>
        <item x="2483"/>
        <item x="578"/>
        <item x="234"/>
        <item x="2481"/>
        <item x="300"/>
        <item x="40"/>
        <item x="303"/>
        <item x="189"/>
        <item x="2604"/>
        <item x="2424"/>
        <item x="666"/>
        <item x="928"/>
        <item x="306"/>
        <item x="1804"/>
        <item x="30"/>
        <item x="1622"/>
        <item x="1060"/>
        <item x="2413"/>
        <item x="982"/>
        <item x="255"/>
        <item x="1133"/>
        <item x="2529"/>
        <item x="1801"/>
        <item x="7"/>
        <item x="2568"/>
        <item x="1720"/>
        <item x="274"/>
        <item x="223"/>
        <item x="1252"/>
        <item x="277"/>
        <item x="2107"/>
        <item x="2576"/>
        <item x="2514"/>
        <item x="1831"/>
        <item x="1722"/>
        <item x="2355"/>
        <item x="2701"/>
        <item x="940"/>
        <item x="1249"/>
        <item x="348"/>
        <item x="1171"/>
        <item x="1585"/>
        <item x="2705"/>
        <item x="1979"/>
        <item x="1914"/>
        <item x="1235"/>
        <item x="50"/>
        <item x="2734"/>
        <item x="14"/>
        <item x="661"/>
        <item x="1253"/>
        <item x="2188"/>
        <item x="1639"/>
        <item x="330"/>
        <item x="1434"/>
        <item x="2191"/>
        <item x="1642"/>
        <item x="2252"/>
        <item x="2511"/>
        <item x="934"/>
        <item x="2652"/>
        <item x="1783"/>
        <item x="431"/>
        <item x="1946"/>
        <item x="1886"/>
        <item x="2385"/>
        <item x="2746"/>
        <item x="1940"/>
        <item x="257"/>
        <item x="2624"/>
        <item x="2408"/>
        <item x="1892"/>
        <item x="2398"/>
        <item x="1266"/>
        <item x="2493"/>
        <item x="194"/>
        <item x="2055"/>
        <item x="2248"/>
        <item x="2205"/>
        <item x="1800"/>
        <item x="1616"/>
        <item x="1234"/>
        <item x="1190"/>
        <item x="1283"/>
        <item x="17"/>
        <item x="1397"/>
        <item x="2532"/>
        <item x="439"/>
        <item x="237"/>
        <item x="355"/>
        <item x="1488"/>
        <item x="329"/>
        <item x="657"/>
        <item x="2553"/>
        <item x="1794"/>
        <item x="1264"/>
        <item x="2250"/>
        <item x="518"/>
        <item x="2567"/>
        <item x="510"/>
        <item x="10"/>
        <item x="104"/>
        <item x="2599"/>
        <item x="987"/>
        <item x="511"/>
        <item x="242"/>
        <item x="2419"/>
        <item x="1004"/>
        <item x="628"/>
        <item x="356"/>
        <item x="653"/>
        <item x="1327"/>
        <item x="2501"/>
        <item x="84"/>
        <item x="2396"/>
        <item x="2640"/>
        <item x="2134"/>
        <item x="282"/>
        <item x="2221"/>
        <item x="2382"/>
        <item x="28"/>
        <item x="1270"/>
        <item x="1415"/>
        <item x="1928"/>
        <item x="2467"/>
        <item x="1472"/>
        <item x="2505"/>
        <item x="2227"/>
        <item x="2473"/>
        <item x="2720"/>
        <item x="2425"/>
        <item x="2124"/>
        <item x="1073"/>
        <item x="2433"/>
        <item x="2520"/>
        <item x="598"/>
        <item x="354"/>
        <item x="32"/>
        <item x="2663"/>
        <item x="2121"/>
        <item x="16"/>
        <item x="20"/>
        <item x="325"/>
        <item x="1398"/>
        <item x="2210"/>
        <item x="1406"/>
        <item x="55"/>
        <item x="2213"/>
        <item x="1684"/>
        <item x="2380"/>
        <item x="2384"/>
        <item x="1787"/>
        <item x="2628"/>
        <item x="2455"/>
        <item x="1417"/>
        <item x="2439"/>
        <item x="1395"/>
        <item x="2611"/>
        <item x="1908"/>
        <item x="2383"/>
        <item x="8"/>
        <item x="597"/>
        <item x="2452"/>
        <item x="2591"/>
        <item x="1232"/>
        <item x="634"/>
        <item x="2605"/>
        <item x="77"/>
        <item x="2494"/>
        <item x="817"/>
        <item x="1898"/>
        <item x="2736"/>
        <item x="2510"/>
        <item x="31"/>
        <item x="835"/>
        <item x="2724"/>
        <item x="2795"/>
        <item x="1047"/>
        <item x="776"/>
        <item x="554"/>
        <item x="796"/>
        <item x="1224"/>
        <item x="561"/>
        <item x="2812"/>
        <item x="2335"/>
        <item x="797"/>
        <item x="703"/>
        <item x="543"/>
        <item x="1430"/>
        <item x="2876"/>
        <item x="1051"/>
        <item x="616"/>
        <item x="2835"/>
        <item x="1322"/>
        <item x="2322"/>
        <item x="697"/>
        <item x="2778"/>
        <item x="2277"/>
        <item x="1019"/>
        <item x="1354"/>
        <item x="1308"/>
        <item x="2365"/>
        <item x="378"/>
        <item x="2030"/>
        <item x="845"/>
        <item x="2172"/>
        <item x="1370"/>
        <item x="2178"/>
        <item x="2860"/>
        <item x="137"/>
        <item x="2284"/>
        <item x="2722"/>
        <item x="2200"/>
        <item x="1346"/>
        <item x="1459"/>
        <item x="2369"/>
        <item x="791"/>
        <item x="159"/>
        <item x="2321"/>
        <item x="544"/>
        <item x="2319"/>
        <item x="2827"/>
        <item x="1350"/>
        <item x="775"/>
        <item x="170"/>
        <item x="2373"/>
        <item x="2852"/>
        <item x="2765"/>
        <item x="1463"/>
        <item x="1390"/>
        <item x="2371"/>
        <item x="2092"/>
        <item x="2333"/>
        <item x="618"/>
        <item x="2631"/>
        <item x="962"/>
        <item x="161"/>
        <item x="2032"/>
        <item x="400"/>
        <item x="2145"/>
        <item x="1048"/>
        <item x="1206"/>
        <item x="1388"/>
        <item x="2776"/>
        <item x="1378"/>
        <item x="1817"/>
        <item x="1300"/>
        <item x="2813"/>
        <item x="1365"/>
        <item x="1465"/>
        <item x="810"/>
        <item x="2842"/>
        <item x="767"/>
        <item x="1451"/>
        <item x="552"/>
        <item x="2375"/>
        <item x="2046"/>
        <item x="758"/>
        <item x="768"/>
        <item x="1347"/>
        <item x="1207"/>
        <item x="165"/>
        <item x="799"/>
        <item x="1297"/>
        <item x="2794"/>
        <item x="752"/>
        <item x="1466"/>
        <item x="1426"/>
        <item x="1453"/>
        <item x="1314"/>
        <item x="1526"/>
        <item x="2311"/>
        <item x="759"/>
        <item x="2153"/>
        <item x="155"/>
        <item x="2144"/>
        <item x="685"/>
        <item x="2751"/>
        <item x="1384"/>
        <item x="613"/>
        <item x="1859"/>
        <item x="869"/>
        <item x="704"/>
        <item x="696"/>
        <item x="708"/>
        <item x="1028"/>
        <item x="179"/>
        <item x="702"/>
        <item x="142"/>
        <item x="750"/>
        <item x="1363"/>
        <item x="1359"/>
        <item x="1017"/>
        <item x="888"/>
        <item x="529"/>
        <item x="1457"/>
        <item x="371"/>
        <item x="710"/>
        <item x="1815"/>
        <item x="2308"/>
        <item x="1964"/>
        <item x="757"/>
        <item x="1372"/>
        <item x="841"/>
        <item x="749"/>
        <item x="730"/>
        <item x="2156"/>
        <item x="2165"/>
        <item x="2821"/>
        <item x="2849"/>
        <item x="2846"/>
        <item x="2783"/>
        <item x="713"/>
        <item x="2841"/>
        <item x="452"/>
        <item x="2176"/>
        <item x="2634"/>
        <item x="1381"/>
        <item x="2784"/>
        <item x="1358"/>
        <item x="611"/>
        <item x="146"/>
        <item x="2797"/>
        <item x="873"/>
        <item x="548"/>
        <item x="2632"/>
        <item x="1380"/>
        <item x="2825"/>
        <item x="2818"/>
        <item x="770"/>
        <item x="805"/>
        <item x="2047"/>
        <item x="2862"/>
        <item x="2757"/>
        <item x="481"/>
        <item x="564"/>
        <item x="1321"/>
        <item x="774"/>
        <item x="2161"/>
        <item x="2003"/>
        <item x="1299"/>
        <item x="144"/>
        <item x="2028"/>
        <item x="397"/>
        <item x="2164"/>
        <item x="2803"/>
        <item x="1024"/>
        <item x="2149"/>
        <item x="1120"/>
        <item x="2142"/>
        <item x="1296"/>
        <item x="1026"/>
        <item x="725"/>
        <item x="2635"/>
        <item x="1157"/>
        <item x="557"/>
        <item x="1379"/>
        <item x="699"/>
        <item x="806"/>
        <item x="1661"/>
        <item x="734"/>
        <item x="2731"/>
        <item x="160"/>
        <item x="2310"/>
        <item x="794"/>
        <item x="780"/>
        <item x="846"/>
        <item x="956"/>
        <item x="528"/>
        <item x="2084"/>
        <item x="1225"/>
        <item x="1203"/>
        <item x="1647"/>
        <item x="2866"/>
        <item x="2879"/>
        <item x="1841"/>
        <item x="760"/>
        <item x="2690"/>
        <item x="1654"/>
        <item x="2037"/>
        <item x="1668"/>
        <item x="2837"/>
        <item x="748"/>
        <item x="2088"/>
        <item x="541"/>
        <item x="120"/>
        <item x="2029"/>
        <item x="2873"/>
        <item x="445"/>
        <item x="2181"/>
        <item x="2769"/>
        <item x="388"/>
        <item x="2762"/>
        <item x="1124"/>
        <item x="2183"/>
        <item x="2865"/>
        <item x="2087"/>
        <item x="2316"/>
        <item x="556"/>
        <item x="2043"/>
        <item x="1531"/>
        <item x="158"/>
        <item x="1305"/>
        <item x="839"/>
        <item x="1018"/>
        <item x="537"/>
        <item x="1360"/>
        <item x="2839"/>
        <item x="534"/>
        <item x="2102"/>
        <item x="423"/>
        <item x="1298"/>
        <item x="1860"/>
        <item x="164"/>
        <item x="787"/>
        <item x="1162"/>
        <item x="2315"/>
        <item x="180"/>
        <item x="695"/>
        <item x="2802"/>
        <item x="2831"/>
        <item x="2806"/>
        <item x="688"/>
        <item x="1362"/>
        <item x="2273"/>
        <item x="1963"/>
        <item x="2297"/>
        <item x="2160"/>
        <item x="125"/>
        <item x="476"/>
        <item x="1218"/>
        <item x="425"/>
        <item x="808"/>
        <item x="2301"/>
        <item x="1858"/>
        <item x="2328"/>
        <item x="1043"/>
        <item x="139"/>
        <item x="718"/>
        <item x="2853"/>
        <item x="562"/>
        <item x="1373"/>
        <item x="2850"/>
        <item x="2749"/>
        <item x="402"/>
        <item x="2086"/>
        <item x="2180"/>
        <item x="1293"/>
        <item x="2868"/>
        <item x="530"/>
        <item x="390"/>
        <item x="2772"/>
        <item x="527"/>
        <item x="2692"/>
        <item x="2874"/>
        <item x="488"/>
        <item x="1351"/>
        <item x="2750"/>
        <item x="1212"/>
        <item x="1524"/>
        <item x="2811"/>
        <item x="145"/>
        <item x="726"/>
        <item x="2014"/>
        <item x="2329"/>
        <item x="2169"/>
        <item x="1818"/>
        <item x="902"/>
        <item x="1227"/>
        <item x="1376"/>
        <item x="2194"/>
        <item x="1117"/>
        <item x="1364"/>
        <item x="1303"/>
        <item x="2152"/>
        <item x="701"/>
        <item x="2694"/>
        <item x="1432"/>
        <item x="143"/>
        <item x="2313"/>
        <item x="1046"/>
        <item x="2147"/>
        <item x="2729"/>
        <item x="1345"/>
        <item x="2278"/>
        <item x="398"/>
        <item x="2858"/>
        <item x="903"/>
        <item x="2162"/>
        <item x="2091"/>
        <item x="2016"/>
        <item x="523"/>
        <item x="1923"/>
        <item x="859"/>
        <item x="687"/>
        <item x="1113"/>
        <item x="681"/>
        <item x="2693"/>
        <item x="861"/>
        <item x="2695"/>
        <item x="765"/>
        <item x="960"/>
        <item x="2174"/>
        <item x="2761"/>
        <item x="2848"/>
        <item x="173"/>
        <item x="393"/>
        <item x="2851"/>
        <item x="2775"/>
        <item x="2033"/>
        <item x="492"/>
        <item x="739"/>
        <item x="2304"/>
        <item x="1527"/>
        <item x="1857"/>
        <item x="2771"/>
        <item x="784"/>
        <item x="2201"/>
        <item x="2834"/>
        <item x="2826"/>
        <item x="2828"/>
        <item x="2863"/>
        <item x="2638"/>
        <item x="2754"/>
        <item x="2759"/>
        <item x="162"/>
        <item x="2753"/>
        <item x="795"/>
        <item x="149"/>
        <item x="2299"/>
        <item x="2799"/>
        <item x="2793"/>
        <item x="2867"/>
        <item x="2327"/>
        <item x="1352"/>
        <item x="135"/>
        <item x="1023"/>
        <item x="1361"/>
        <item x="536"/>
        <item x="2689"/>
        <item x="553"/>
        <item x="1366"/>
        <item x="1031"/>
        <item x="2779"/>
        <item x="2789"/>
        <item x="2307"/>
        <item x="163"/>
        <item x="1032"/>
        <item x="2288"/>
        <item x="2154"/>
        <item x="567"/>
        <item x="777"/>
        <item x="532"/>
        <item x="1867"/>
        <item x="764"/>
        <item x="1840"/>
        <item x="732"/>
        <item x="885"/>
        <item x="2097"/>
        <item x="2100"/>
        <item x="853"/>
        <item x="1456"/>
        <item x="2282"/>
        <item x="964"/>
        <item x="858"/>
        <item x="2177"/>
        <item x="111"/>
        <item x="421"/>
        <item x="2306"/>
        <item x="1377"/>
        <item x="366"/>
        <item x="1214"/>
        <item x="1374"/>
        <item x="1356"/>
        <item x="1205"/>
        <item x="116"/>
        <item x="2691"/>
        <item x="743"/>
        <item x="1387"/>
        <item x="783"/>
        <item x="801"/>
        <item x="2768"/>
        <item x="2790"/>
        <item x="175"/>
        <item x="1655"/>
        <item x="782"/>
        <item x="2763"/>
        <item x="856"/>
        <item x="496"/>
        <item x="545"/>
        <item x="2366"/>
        <item x="2796"/>
        <item x="1962"/>
        <item x="2844"/>
        <item x="2788"/>
        <item x="746"/>
        <item x="2280"/>
        <item x="171"/>
        <item x="392"/>
        <item x="690"/>
        <item x="1648"/>
        <item x="912"/>
        <item x="2368"/>
        <item x="1302"/>
        <item x="2093"/>
        <item x="958"/>
        <item x="2294"/>
        <item x="2777"/>
        <item x="2012"/>
        <item x="1020"/>
        <item x="2090"/>
        <item x="2370"/>
        <item x="2015"/>
        <item x="2843"/>
        <item x="1021"/>
        <item x="2027"/>
        <item x="756"/>
        <item x="2279"/>
        <item x="2688"/>
        <item x="1659"/>
        <item x="1371"/>
        <item x="1383"/>
        <item x="1324"/>
        <item x="728"/>
        <item x="1848"/>
        <item x="729"/>
        <item x="1385"/>
        <item x="2158"/>
        <item x="1220"/>
        <item x="2869"/>
        <item x="118"/>
        <item x="1045"/>
        <item x="2039"/>
        <item x="2815"/>
        <item x="2774"/>
        <item x="1958"/>
        <item x="2807"/>
        <item x="2049"/>
        <item x="1842"/>
        <item x="1131"/>
        <item x="156"/>
        <item x="1645"/>
        <item x="2098"/>
        <item x="1429"/>
        <item x="569"/>
        <item x="1320"/>
        <item x="893"/>
        <item x="2829"/>
        <item x="525"/>
        <item x="709"/>
        <item x="1122"/>
        <item x="1037"/>
        <item x="1924"/>
        <item x="2820"/>
        <item x="1309"/>
        <item x="742"/>
        <item x="115"/>
        <item x="1652"/>
        <item x="409"/>
        <item x="367"/>
        <item x="706"/>
        <item x="2175"/>
        <item x="369"/>
        <item x="1301"/>
        <item x="2686"/>
        <item x="1222"/>
        <item x="849"/>
        <item x="2167"/>
        <item x="471"/>
        <item x="1461"/>
        <item x="836"/>
        <item x="741"/>
        <item x="1159"/>
        <item x="1036"/>
        <item x="891"/>
        <item x="2748"/>
        <item x="2780"/>
        <item x="2287"/>
        <item x="1204"/>
        <item x="830"/>
        <item x="2728"/>
        <item x="2182"/>
        <item x="2005"/>
        <item x="1118"/>
        <item x="1158"/>
        <item x="877"/>
        <item x="2847"/>
        <item x="383"/>
        <item x="2787"/>
        <item x="1425"/>
        <item x="1119"/>
        <item x="2198"/>
        <item x="1819"/>
        <item x="2101"/>
        <item x="1313"/>
        <item x="2179"/>
        <item x="854"/>
        <item x="1530"/>
        <item x="792"/>
        <item x="2832"/>
        <item x="2031"/>
        <item x="522"/>
        <item x="121"/>
        <item x="847"/>
        <item x="540"/>
        <item x="2808"/>
        <item x="1230"/>
        <item x="373"/>
        <item x="789"/>
        <item x="2687"/>
        <item x="863"/>
        <item x="705"/>
        <item x="2836"/>
        <item x="953"/>
        <item x="1115"/>
        <item x="2755"/>
        <item x="1528"/>
        <item x="2875"/>
        <item x="1966"/>
        <item x="2838"/>
        <item x="361"/>
        <item x="1121"/>
        <item x="1355"/>
        <item x="2148"/>
        <item x="1050"/>
        <item x="720"/>
        <item x="1125"/>
        <item x="1669"/>
        <item x="1392"/>
        <item x="731"/>
        <item x="2636"/>
        <item x="547"/>
        <item x="896"/>
        <item x="141"/>
        <item x="887"/>
        <item x="2026"/>
        <item x="2819"/>
        <item x="844"/>
        <item x="2805"/>
        <item x="781"/>
        <item x="1353"/>
        <item x="399"/>
        <item x="2048"/>
        <item x="733"/>
        <item x="908"/>
        <item x="798"/>
        <item x="721"/>
        <item x="1030"/>
        <item x="1658"/>
        <item x="894"/>
        <item x="491"/>
        <item x="905"/>
        <item x="753"/>
        <item x="2042"/>
        <item x="364"/>
        <item x="1317"/>
        <item x="558"/>
        <item x="112"/>
        <item x="148"/>
        <item x="2141"/>
        <item x="1656"/>
        <item x="692"/>
        <item x="2824"/>
        <item x="2331"/>
        <item x="911"/>
        <item x="865"/>
        <item x="2085"/>
        <item x="2760"/>
        <item x="131"/>
        <item x="2298"/>
        <item x="1522"/>
        <item x="1217"/>
        <item x="568"/>
        <item x="450"/>
        <item x="860"/>
        <item x="723"/>
        <item x="152"/>
        <item x="2766"/>
        <item x="1368"/>
        <item x="867"/>
        <item x="1428"/>
        <item x="2146"/>
        <item x="1310"/>
        <item x="2639"/>
        <item x="2870"/>
        <item x="2317"/>
        <item x="609"/>
        <item x="2155"/>
        <item x="1208"/>
        <item x="2168"/>
        <item x="408"/>
        <item x="2170"/>
        <item x="1112"/>
        <item x="526"/>
        <item x="684"/>
        <item x="474"/>
        <item x="954"/>
        <item x="1850"/>
        <item x="1523"/>
        <item x="2195"/>
        <item x="2633"/>
        <item x="2318"/>
        <item x="785"/>
        <item x="1304"/>
        <item x="2171"/>
        <item x="913"/>
        <item x="2823"/>
        <item x="707"/>
        <item x="2324"/>
        <item x="1213"/>
        <item x="2312"/>
        <item x="2817"/>
        <item x="138"/>
        <item x="2367"/>
        <item x="2726"/>
        <item x="2727"/>
        <item x="914"/>
        <item x="2303"/>
        <item x="484"/>
        <item x="2143"/>
        <item x="2830"/>
        <item x="1961"/>
        <item x="955"/>
        <item x="900"/>
        <item x="535"/>
        <item x="2756"/>
        <item x="1209"/>
        <item x="2326"/>
        <item x="1348"/>
        <item x="2305"/>
        <item x="1369"/>
        <item x="1040"/>
        <item x="542"/>
        <item x="612"/>
        <item x="2773"/>
        <item x="2764"/>
        <item x="851"/>
        <item x="2374"/>
        <item x="147"/>
        <item x="838"/>
        <item x="2798"/>
        <item x="472"/>
        <item x="2283"/>
        <item x="422"/>
        <item x="410"/>
        <item x="1049"/>
        <item x="375"/>
        <item x="1845"/>
        <item x="2721"/>
        <item x="140"/>
        <item x="2804"/>
        <item x="416"/>
        <item x="1525"/>
        <item x="1816"/>
        <item x="117"/>
        <item x="2880"/>
        <item x="809"/>
        <item x="2782"/>
        <item x="1864"/>
        <item x="519"/>
        <item x="717"/>
        <item x="961"/>
        <item x="2275"/>
        <item x="419"/>
        <item x="700"/>
        <item x="1382"/>
        <item x="870"/>
        <item x="909"/>
        <item x="1132"/>
        <item x="394"/>
        <item x="2855"/>
        <item x="807"/>
        <item x="712"/>
        <item x="959"/>
        <item x="178"/>
        <item x="2166"/>
        <item x="1116"/>
        <item x="2018"/>
        <item x="448"/>
        <item x="1349"/>
        <item x="837"/>
        <item x="1450"/>
        <item x="555"/>
        <item x="129"/>
        <item x="1667"/>
        <item x="832"/>
        <item x="485"/>
        <item x="848"/>
        <item x="772"/>
        <item x="1919"/>
        <item x="2854"/>
        <item x="453"/>
        <item x="744"/>
        <item x="1216"/>
        <item x="2856"/>
        <item x="2295"/>
        <item x="711"/>
        <item x="1960"/>
        <item x="1038"/>
        <item x="878"/>
        <item x="365"/>
        <item x="2696"/>
        <item x="113"/>
        <item x="788"/>
        <item x="1041"/>
        <item x="740"/>
        <item x="1229"/>
        <item x="1666"/>
        <item x="386"/>
        <item x="2791"/>
        <item x="376"/>
        <item x="682"/>
        <item x="1155"/>
        <item x="1955"/>
        <item x="396"/>
        <item x="793"/>
        <item x="727"/>
        <item x="2197"/>
        <item x="2637"/>
        <item x="2822"/>
        <item x="2103"/>
        <item x="1650"/>
        <item x="2752"/>
        <item x="1153"/>
        <item x="1391"/>
        <item x="771"/>
        <item x="2004"/>
        <item x="2877"/>
        <item x="686"/>
        <item x="1389"/>
        <item x="358"/>
        <item x="172"/>
        <item x="1357"/>
        <item x="2878"/>
        <item x="755"/>
        <item x="773"/>
        <item x="745"/>
        <item x="1160"/>
        <item x="2010"/>
        <item x="114"/>
        <item x="2202"/>
        <item x="1861"/>
        <item x="2816"/>
        <item x="1849"/>
        <item x="2786"/>
        <item x="412"/>
        <item x="1922"/>
        <item x="1375"/>
        <item x="1651"/>
        <item x="1455"/>
        <item x="754"/>
        <item x="1660"/>
        <item x="617"/>
        <item x="883"/>
        <item x="1312"/>
        <item x="1110"/>
        <item x="2334"/>
        <item x="904"/>
        <item x="790"/>
        <item x="866"/>
        <item x="1462"/>
        <item x="829"/>
        <item x="898"/>
        <item x="1835"/>
        <item x="2840"/>
        <item x="2770"/>
        <item x="533"/>
        <item x="2725"/>
        <item x="468"/>
        <item x="738"/>
        <item x="2814"/>
        <item x="2006"/>
        <item x="1871"/>
        <item x="735"/>
        <item x="2857"/>
        <item x="1646"/>
        <item x="1211"/>
        <item x="834"/>
        <item x="483"/>
        <item x="1367"/>
        <item x="495"/>
        <item x="413"/>
        <item x="1044"/>
        <item x="424"/>
        <item x="747"/>
        <item x="1843"/>
        <item x="843"/>
        <item x="363"/>
        <item x="1460"/>
        <item x="766"/>
        <item x="1034"/>
        <item x="698"/>
        <item x="572"/>
        <item x="694"/>
        <item x="1853"/>
        <item x="2372"/>
        <item x="1868"/>
        <item x="1114"/>
        <item x="1851"/>
        <item x="444"/>
        <item x="763"/>
        <item x="2300"/>
        <item x="411"/>
        <item x="736"/>
        <item x="1039"/>
        <item x="1027"/>
        <item x="2096"/>
        <item x="1127"/>
        <item x="157"/>
        <item x="2872"/>
        <item x="2089"/>
        <item x="761"/>
        <item x="359"/>
        <item x="550"/>
        <item x="2864"/>
        <item x="1921"/>
        <item x="857"/>
        <item x="490"/>
        <item x="1464"/>
        <item x="391"/>
        <item x="2861"/>
        <item x="460"/>
        <item x="1965"/>
        <item x="560"/>
        <item x="486"/>
        <item x="2810"/>
        <item x="2332"/>
        <item x="520"/>
        <item x="124"/>
        <item x="454"/>
        <item x="957"/>
        <item x="2151"/>
        <item x="2011"/>
        <item x="2007"/>
        <item x="1316"/>
        <item x="559"/>
        <item x="2036"/>
        <item x="176"/>
        <item x="719"/>
        <item x="539"/>
        <item x="615"/>
        <item x="1671"/>
        <item x="1956"/>
        <item x="2291"/>
        <item x="1221"/>
        <item x="751"/>
        <item x="1863"/>
        <item x="2833"/>
        <item x="380"/>
        <item x="1042"/>
        <item x="693"/>
        <item x="1663"/>
        <item x="417"/>
        <item x="762"/>
        <item x="566"/>
        <item x="377"/>
        <item x="2173"/>
        <item x="1123"/>
        <item x="2094"/>
        <item x="360"/>
        <item x="1532"/>
        <item x="389"/>
        <item x="897"/>
        <item x="571"/>
        <item x="1325"/>
        <item x="1670"/>
        <item x="174"/>
        <item x="128"/>
        <item x="1856"/>
        <item x="464"/>
        <item x="1154"/>
        <item x="2045"/>
        <item x="449"/>
        <item x="1662"/>
        <item x="1839"/>
        <item x="382"/>
        <item x="1852"/>
        <item x="1311"/>
        <item x="2859"/>
        <item x="1210"/>
        <item x="407"/>
        <item x="886"/>
        <item x="1215"/>
        <item x="487"/>
        <item x="895"/>
        <item x="1025"/>
        <item x="1862"/>
        <item x="722"/>
        <item x="2009"/>
        <item x="1319"/>
        <item x="122"/>
        <item x="1837"/>
        <item x="1643"/>
        <item x="470"/>
        <item x="1865"/>
        <item x="441"/>
        <item x="1219"/>
        <item x="963"/>
        <item x="136"/>
        <item x="546"/>
        <item x="872"/>
        <item x="1033"/>
        <item x="724"/>
        <item x="451"/>
        <item x="1873"/>
        <item x="892"/>
        <item x="2289"/>
        <item x="2041"/>
        <item x="882"/>
        <item x="786"/>
        <item x="899"/>
        <item x="871"/>
        <item x="1202"/>
        <item x="357"/>
        <item x="2083"/>
        <item x="414"/>
        <item x="2150"/>
        <item x="465"/>
        <item x="478"/>
        <item x="462"/>
        <item x="714"/>
        <item x="151"/>
        <item x="890"/>
        <item x="2163"/>
        <item x="563"/>
        <item x="177"/>
        <item x="549"/>
        <item x="463"/>
        <item x="1644"/>
        <item x="1836"/>
        <item x="803"/>
        <item x="456"/>
        <item x="1295"/>
        <item x="737"/>
        <item x="521"/>
        <item x="683"/>
        <item x="2302"/>
        <item x="119"/>
        <item x="2035"/>
        <item x="1844"/>
        <item x="2044"/>
        <item x="443"/>
        <item x="691"/>
        <item x="570"/>
        <item x="1035"/>
        <item x="716"/>
        <item x="715"/>
        <item x="385"/>
        <item x="404"/>
        <item x="2785"/>
        <item x="1454"/>
        <item x="1228"/>
        <item x="110"/>
        <item x="2309"/>
        <item x="800"/>
        <item x="132"/>
        <item x="480"/>
        <item x="1664"/>
        <item x="2159"/>
        <item x="1161"/>
        <item x="1156"/>
        <item x="879"/>
        <item x="1111"/>
        <item x="2095"/>
        <item x="169"/>
        <item x="769"/>
        <item x="2781"/>
        <item x="881"/>
        <item x="565"/>
        <item x="1315"/>
        <item x="2293"/>
        <item x="2845"/>
        <item x="531"/>
        <item x="1649"/>
        <item x="418"/>
        <item x="1306"/>
        <item x="2296"/>
        <item x="802"/>
        <item x="2099"/>
        <item x="1854"/>
        <item x="401"/>
        <item x="493"/>
        <item x="906"/>
        <item x="1452"/>
        <item x="461"/>
        <item x="874"/>
        <item x="868"/>
        <item x="405"/>
        <item x="2276"/>
        <item x="2199"/>
        <item x="840"/>
        <item x="2038"/>
        <item x="1957"/>
        <item x="420"/>
        <item x="1529"/>
        <item x="875"/>
        <item x="1872"/>
        <item x="415"/>
        <item x="154"/>
        <item x="2290"/>
        <item x="610"/>
        <item x="1657"/>
        <item x="689"/>
        <item x="538"/>
        <item x="884"/>
        <item x="477"/>
        <item x="370"/>
        <item x="2008"/>
        <item x="387"/>
        <item x="2801"/>
        <item x="2019"/>
        <item x="2017"/>
        <item x="457"/>
        <item x="447"/>
        <item x="2286"/>
        <item x="446"/>
        <item x="831"/>
        <item x="494"/>
        <item x="852"/>
        <item x="123"/>
        <item x="1920"/>
        <item x="1223"/>
        <item x="1386"/>
        <item x="2809"/>
        <item x="1838"/>
        <item x="2281"/>
        <item x="381"/>
        <item x="150"/>
        <item x="842"/>
        <item x="2730"/>
        <item x="1834"/>
        <item x="384"/>
        <item x="889"/>
        <item x="482"/>
        <item x="475"/>
        <item x="1855"/>
        <item x="1653"/>
        <item x="901"/>
        <item x="126"/>
        <item x="2767"/>
        <item x="2040"/>
        <item x="2314"/>
        <item x="2013"/>
        <item x="833"/>
        <item x="862"/>
        <item x="1847"/>
        <item x="1925"/>
        <item x="864"/>
        <item x="167"/>
        <item x="855"/>
        <item x="1874"/>
        <item x="876"/>
        <item x="2157"/>
        <item x="1318"/>
        <item x="108"/>
        <item x="395"/>
        <item x="479"/>
        <item x="1869"/>
        <item x="379"/>
        <item x="614"/>
        <item x="2758"/>
        <item x="1866"/>
        <item x="907"/>
        <item x="1458"/>
        <item x="2285"/>
        <item x="1323"/>
        <item x="455"/>
        <item x="459"/>
        <item x="2292"/>
        <item x="2871"/>
        <item x="850"/>
        <item x="779"/>
        <item x="374"/>
        <item x="1431"/>
        <item x="166"/>
        <item x="1128"/>
        <item x="107"/>
        <item x="2034"/>
        <item x="1226"/>
        <item x="473"/>
        <item x="778"/>
        <item x="362"/>
        <item x="880"/>
        <item x="467"/>
        <item x="469"/>
        <item x="1130"/>
        <item x="134"/>
        <item x="2320"/>
        <item x="1665"/>
        <item x="403"/>
        <item x="497"/>
        <item x="2792"/>
        <item x="168"/>
        <item x="127"/>
        <item x="1126"/>
        <item x="440"/>
        <item x="1307"/>
        <item x="130"/>
        <item x="1846"/>
        <item x="910"/>
        <item x="458"/>
        <item x="2274"/>
        <item x="2196"/>
        <item x="2723"/>
        <item x="524"/>
        <item x="1427"/>
        <item x="372"/>
        <item x="2323"/>
        <item x="1870"/>
        <item x="368"/>
        <item x="133"/>
        <item x="153"/>
        <item x="406"/>
        <item x="1029"/>
        <item x="466"/>
        <item x="1959"/>
        <item x="1129"/>
        <item x="551"/>
        <item x="2800"/>
        <item x="442"/>
        <item x="2630"/>
        <item x="498"/>
        <item x="489"/>
        <item x="109"/>
        <item x="2881"/>
        <item t="default"/>
      </items>
    </pivotField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21" hier="-1"/>
    <pageField fld="16" hier="-1"/>
  </pageFields>
  <dataFields count="1">
    <dataField name="Count of state" fld="5" subtotal="count" baseField="0" baseItem="0"/>
  </dataFields>
  <chartFormats count="5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topLeftCell="M1" zoomScaleNormal="100" workbookViewId="0">
      <selection activeCell="B1" sqref="B1:B1048576"/>
    </sheetView>
  </sheetViews>
  <sheetFormatPr defaultRowHeight="14.25" x14ac:dyDescent="0.45"/>
  <cols>
    <col min="2" max="2" width="38.3984375" style="3" customWidth="1"/>
    <col min="3" max="3" width="40.265625" style="3" customWidth="1"/>
    <col min="5" max="5" width="16.3984375" customWidth="1"/>
    <col min="6" max="6" width="21.265625" customWidth="1"/>
    <col min="7" max="7" width="17.86328125" customWidth="1"/>
    <col min="8" max="8" width="19.86328125" customWidth="1"/>
    <col min="9" max="9" width="19.265625" customWidth="1"/>
    <col min="10" max="10" width="17.86328125" customWidth="1"/>
    <col min="11" max="11" width="15.3984375" customWidth="1"/>
    <col min="12" max="12" width="24.59765625" customWidth="1"/>
    <col min="13" max="13" width="36.3984375" customWidth="1"/>
    <col min="14" max="14" width="41.1328125" customWidth="1"/>
    <col min="15" max="15" width="21.73046875" customWidth="1"/>
    <col min="16" max="16" width="22.59765625" customWidth="1"/>
    <col min="17" max="17" width="21.46484375" customWidth="1"/>
    <col min="18" max="18" width="23.53125" customWidth="1"/>
    <col min="19" max="19" width="21.53125" customWidth="1"/>
    <col min="20" max="20" width="21.06640625" customWidth="1"/>
  </cols>
  <sheetData>
    <row r="1" spans="1:20" x14ac:dyDescent="0.4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0" ht="42.75" x14ac:dyDescent="0.4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$D2/$E2</f>
        <v>0.73067996217656661</v>
      </c>
      <c r="P2" s="8">
        <f>AVERAGE(E2,D2)</f>
        <v>10066.5</v>
      </c>
      <c r="Q2" t="str">
        <f>LEFT(N2,12)</f>
        <v>film &amp; video</v>
      </c>
      <c r="R2" t="str">
        <f>RIGHT(N2,10)</f>
        <v>television</v>
      </c>
      <c r="S2" s="11">
        <f>(((J2/60)/60)/24)+DATE(1970,1,1)</f>
        <v>42177.007071759261</v>
      </c>
      <c r="T2" s="11">
        <f>(((I2/60)/60)/24)+DATE(1970,1,1)</f>
        <v>42208.125</v>
      </c>
    </row>
    <row r="3" spans="1:20" ht="28.5" x14ac:dyDescent="0.4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ref="O3:O66" si="0">$D3/$E3</f>
        <v>0.70122159284788099</v>
      </c>
      <c r="P3">
        <f t="shared" ref="P3:P66" si="1">AVERAGE($E3/$D2)</f>
        <v>1.7238823529411764</v>
      </c>
      <c r="Q3" t="str">
        <f t="shared" ref="Q3:Q66" si="2">LEFT(N3,12)</f>
        <v>film &amp; video</v>
      </c>
      <c r="R3" t="str">
        <f t="shared" ref="R3:R61" si="3">RIGHT(N3,10)</f>
        <v>television</v>
      </c>
      <c r="S3" s="11">
        <f t="shared" ref="S3:S66" si="4">(((J3/60)/60)/24)+DATE(1970,1,1)</f>
        <v>42766.600497685184</v>
      </c>
      <c r="T3" s="11">
        <f t="shared" ref="T3:T66" si="5">(((I3/60)/60)/24)+DATE(1970,1,1)</f>
        <v>42796.600497685184</v>
      </c>
    </row>
    <row r="4" spans="1:20" ht="42.75" x14ac:dyDescent="0.4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0.95238095238095233</v>
      </c>
      <c r="P4">
        <f t="shared" si="1"/>
        <v>5.1094890510948905E-2</v>
      </c>
      <c r="Q4" t="str">
        <f t="shared" si="2"/>
        <v>film &amp; video</v>
      </c>
      <c r="R4" t="str">
        <f t="shared" si="3"/>
        <v>television</v>
      </c>
      <c r="S4" s="11">
        <f t="shared" si="4"/>
        <v>42405.702349537038</v>
      </c>
      <c r="T4" s="11">
        <f t="shared" si="5"/>
        <v>42415.702349537038</v>
      </c>
    </row>
    <row r="5" spans="1:20" ht="28.5" x14ac:dyDescent="0.4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0.9624639076034649</v>
      </c>
      <c r="P5">
        <f t="shared" si="1"/>
        <v>20.78</v>
      </c>
      <c r="Q5" t="str">
        <f t="shared" si="2"/>
        <v>film &amp; video</v>
      </c>
      <c r="R5" t="str">
        <f t="shared" si="3"/>
        <v>television</v>
      </c>
      <c r="S5" s="11">
        <f t="shared" si="4"/>
        <v>41828.515127314815</v>
      </c>
      <c r="T5" s="11">
        <f t="shared" si="5"/>
        <v>41858.515127314815</v>
      </c>
    </row>
    <row r="6" spans="1:20" ht="57" x14ac:dyDescent="0.4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0.81306401696495034</v>
      </c>
      <c r="P6">
        <f t="shared" si="1"/>
        <v>5.4116280000000003</v>
      </c>
      <c r="Q6" t="str">
        <f t="shared" si="2"/>
        <v>film &amp; video</v>
      </c>
      <c r="R6" t="str">
        <f t="shared" si="3"/>
        <v>television</v>
      </c>
      <c r="S6" s="11">
        <f t="shared" si="4"/>
        <v>42327.834247685183</v>
      </c>
      <c r="T6" s="11">
        <f t="shared" si="5"/>
        <v>42357.834247685183</v>
      </c>
    </row>
    <row r="7" spans="1:20" ht="42.75" x14ac:dyDescent="0.4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0.91093394077448742</v>
      </c>
      <c r="P7">
        <f t="shared" si="1"/>
        <v>9.9772727272727277E-2</v>
      </c>
      <c r="Q7" t="str">
        <f t="shared" si="2"/>
        <v>film &amp; video</v>
      </c>
      <c r="R7" t="str">
        <f t="shared" si="3"/>
        <v>television</v>
      </c>
      <c r="S7" s="11">
        <f t="shared" si="4"/>
        <v>42563.932951388888</v>
      </c>
      <c r="T7" s="11">
        <f t="shared" si="5"/>
        <v>42580.232638888891</v>
      </c>
    </row>
    <row r="8" spans="1:20" ht="42.75" x14ac:dyDescent="0.4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0.93907735649724144</v>
      </c>
      <c r="P8">
        <f t="shared" si="1"/>
        <v>2.1302825706426605</v>
      </c>
      <c r="Q8" t="str">
        <f t="shared" si="2"/>
        <v>film &amp; video</v>
      </c>
      <c r="R8" t="str">
        <f t="shared" si="3"/>
        <v>television</v>
      </c>
      <c r="S8" s="11">
        <f t="shared" si="4"/>
        <v>41794.072337962964</v>
      </c>
      <c r="T8" s="11">
        <f t="shared" si="5"/>
        <v>41804.072337962964</v>
      </c>
    </row>
    <row r="9" spans="1:20" ht="42.75" x14ac:dyDescent="0.4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0.98792535675082327</v>
      </c>
      <c r="P9">
        <f t="shared" si="1"/>
        <v>1.1387499999999999</v>
      </c>
      <c r="Q9" t="str">
        <f t="shared" si="2"/>
        <v>film &amp; video</v>
      </c>
      <c r="R9" t="str">
        <f t="shared" si="3"/>
        <v>television</v>
      </c>
      <c r="S9" s="11">
        <f t="shared" si="4"/>
        <v>42516.047071759262</v>
      </c>
      <c r="T9" s="11">
        <f t="shared" si="5"/>
        <v>42556.047071759262</v>
      </c>
    </row>
    <row r="10" spans="1:20" x14ac:dyDescent="0.4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0.99956590280792346</v>
      </c>
      <c r="P10">
        <f t="shared" si="1"/>
        <v>0.38905777777777778</v>
      </c>
      <c r="Q10" t="str">
        <f t="shared" si="2"/>
        <v>film &amp; video</v>
      </c>
      <c r="R10" t="str">
        <f t="shared" si="3"/>
        <v>television</v>
      </c>
      <c r="S10" s="11">
        <f t="shared" si="4"/>
        <v>42468.94458333333</v>
      </c>
      <c r="T10" s="11">
        <f t="shared" si="5"/>
        <v>42475.875</v>
      </c>
    </row>
    <row r="11" spans="1:20" ht="42.75" x14ac:dyDescent="0.4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0.7936633914824045</v>
      </c>
      <c r="P11">
        <f t="shared" si="1"/>
        <v>0.17999714285714286</v>
      </c>
      <c r="Q11" t="str">
        <f t="shared" si="2"/>
        <v>film &amp; video</v>
      </c>
      <c r="R11" t="str">
        <f t="shared" si="3"/>
        <v>television</v>
      </c>
      <c r="S11" s="11">
        <f t="shared" si="4"/>
        <v>42447.103518518517</v>
      </c>
      <c r="T11" s="11">
        <f t="shared" si="5"/>
        <v>42477.103518518517</v>
      </c>
    </row>
    <row r="12" spans="1:20" ht="42.75" x14ac:dyDescent="0.4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0.99502487562189057</v>
      </c>
      <c r="P12">
        <f t="shared" si="1"/>
        <v>6.03</v>
      </c>
      <c r="Q12" t="str">
        <f t="shared" si="2"/>
        <v>film &amp; video</v>
      </c>
      <c r="R12" t="str">
        <f t="shared" si="3"/>
        <v>television</v>
      </c>
      <c r="S12" s="11">
        <f t="shared" si="4"/>
        <v>41780.068043981482</v>
      </c>
      <c r="T12" s="11">
        <f t="shared" si="5"/>
        <v>41815.068043981482</v>
      </c>
    </row>
    <row r="13" spans="1:20" ht="42.75" x14ac:dyDescent="0.4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0.82987551867219922</v>
      </c>
      <c r="P13">
        <f t="shared" si="1"/>
        <v>2.0083333333333333</v>
      </c>
      <c r="Q13" t="str">
        <f t="shared" si="2"/>
        <v>film &amp; video</v>
      </c>
      <c r="R13" t="str">
        <f t="shared" si="3"/>
        <v>television</v>
      </c>
      <c r="S13" s="11">
        <f t="shared" si="4"/>
        <v>42572.778495370367</v>
      </c>
      <c r="T13" s="11">
        <f t="shared" si="5"/>
        <v>42604.125</v>
      </c>
    </row>
    <row r="14" spans="1:20" ht="42.75" x14ac:dyDescent="0.4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0.60498507703476645</v>
      </c>
      <c r="P14">
        <f t="shared" si="1"/>
        <v>9.9176000000000002</v>
      </c>
      <c r="Q14" t="str">
        <f t="shared" si="2"/>
        <v>film &amp; video</v>
      </c>
      <c r="R14" t="str">
        <f t="shared" si="3"/>
        <v>television</v>
      </c>
      <c r="S14" s="11">
        <f t="shared" si="4"/>
        <v>41791.713252314818</v>
      </c>
      <c r="T14" s="11">
        <f t="shared" si="5"/>
        <v>41836.125</v>
      </c>
    </row>
    <row r="15" spans="1:20" ht="28.5" x14ac:dyDescent="0.4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0.62511162707626367</v>
      </c>
      <c r="P15">
        <f t="shared" si="1"/>
        <v>0.18663333333333335</v>
      </c>
      <c r="Q15" t="str">
        <f t="shared" si="2"/>
        <v>film &amp; video</v>
      </c>
      <c r="R15" t="str">
        <f t="shared" si="3"/>
        <v>television</v>
      </c>
      <c r="S15" s="11">
        <f t="shared" si="4"/>
        <v>42508.677187499998</v>
      </c>
      <c r="T15" s="11">
        <f t="shared" si="5"/>
        <v>42544.852083333331</v>
      </c>
    </row>
    <row r="16" spans="1:20" ht="28.5" x14ac:dyDescent="0.4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0.99075297225891679</v>
      </c>
      <c r="P16">
        <f t="shared" si="1"/>
        <v>1.7302857142857142</v>
      </c>
      <c r="Q16" t="str">
        <f t="shared" si="2"/>
        <v>film &amp; video</v>
      </c>
      <c r="R16" t="str">
        <f t="shared" si="3"/>
        <v>television</v>
      </c>
      <c r="S16" s="11">
        <f t="shared" si="4"/>
        <v>41808.02648148148</v>
      </c>
      <c r="T16" s="11">
        <f t="shared" si="5"/>
        <v>41833.582638888889</v>
      </c>
    </row>
    <row r="17" spans="1:20" ht="42.75" x14ac:dyDescent="0.4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0.93808630393996251</v>
      </c>
      <c r="P17">
        <f t="shared" si="1"/>
        <v>0.35533333333333333</v>
      </c>
      <c r="Q17" t="str">
        <f t="shared" si="2"/>
        <v>film &amp; video</v>
      </c>
      <c r="R17" t="str">
        <f t="shared" si="3"/>
        <v>television</v>
      </c>
      <c r="S17" s="11">
        <f t="shared" si="4"/>
        <v>42256.391875000001</v>
      </c>
      <c r="T17" s="11">
        <f t="shared" si="5"/>
        <v>42274.843055555553</v>
      </c>
    </row>
    <row r="18" spans="1:20" ht="42.75" x14ac:dyDescent="0.4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0.99758915953113314</v>
      </c>
      <c r="P18">
        <f t="shared" si="1"/>
        <v>6.0145</v>
      </c>
      <c r="Q18" t="str">
        <f t="shared" si="2"/>
        <v>film &amp; video</v>
      </c>
      <c r="R18" t="str">
        <f t="shared" si="3"/>
        <v>television</v>
      </c>
      <c r="S18" s="11">
        <f t="shared" si="4"/>
        <v>41760.796423611115</v>
      </c>
      <c r="T18" s="11">
        <f t="shared" si="5"/>
        <v>41806.229166666664</v>
      </c>
    </row>
    <row r="19" spans="1:20" ht="42.75" x14ac:dyDescent="0.4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0.99337748344370858</v>
      </c>
      <c r="P19">
        <f t="shared" si="1"/>
        <v>0.12583333333333332</v>
      </c>
      <c r="Q19" t="str">
        <f t="shared" si="2"/>
        <v>film &amp; video</v>
      </c>
      <c r="R19" t="str">
        <f t="shared" si="3"/>
        <v>television</v>
      </c>
      <c r="S19" s="11">
        <f t="shared" si="4"/>
        <v>41917.731736111113</v>
      </c>
      <c r="T19" s="11">
        <f t="shared" si="5"/>
        <v>41947.773402777777</v>
      </c>
    </row>
    <row r="20" spans="1:20" ht="42.75" x14ac:dyDescent="0.4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0.94054707861374642</v>
      </c>
      <c r="P20">
        <f t="shared" si="1"/>
        <v>21.264220000000002</v>
      </c>
      <c r="Q20" t="str">
        <f t="shared" si="2"/>
        <v>film &amp; video</v>
      </c>
      <c r="R20" t="str">
        <f t="shared" si="3"/>
        <v>television</v>
      </c>
      <c r="S20" s="11">
        <f t="shared" si="4"/>
        <v>41869.542314814818</v>
      </c>
      <c r="T20" s="11">
        <f t="shared" si="5"/>
        <v>41899.542314814818</v>
      </c>
    </row>
    <row r="21" spans="1:20" ht="42.75" x14ac:dyDescent="0.4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0.68825910931174084</v>
      </c>
      <c r="P21">
        <f t="shared" si="1"/>
        <v>4.1166666666666664E-2</v>
      </c>
      <c r="Q21" t="str">
        <f t="shared" si="2"/>
        <v>film &amp; video</v>
      </c>
      <c r="R21" t="str">
        <f t="shared" si="3"/>
        <v>television</v>
      </c>
      <c r="S21" s="11">
        <f t="shared" si="4"/>
        <v>42175.816365740742</v>
      </c>
      <c r="T21" s="11">
        <f t="shared" si="5"/>
        <v>42205.816365740742</v>
      </c>
    </row>
    <row r="22" spans="1:20" ht="42.75" x14ac:dyDescent="0.4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0.99800399201596801</v>
      </c>
      <c r="P22">
        <f t="shared" si="1"/>
        <v>2.3576470588235292</v>
      </c>
      <c r="Q22" t="str">
        <f t="shared" si="2"/>
        <v>film &amp; video</v>
      </c>
      <c r="R22" t="str">
        <f t="shared" si="3"/>
        <v>television</v>
      </c>
      <c r="S22" s="11">
        <f t="shared" si="4"/>
        <v>42200.758240740746</v>
      </c>
      <c r="T22" s="11">
        <f t="shared" si="5"/>
        <v>42260.758240740746</v>
      </c>
    </row>
    <row r="23" spans="1:20" ht="42.75" x14ac:dyDescent="0.4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0.9162951956414066</v>
      </c>
      <c r="P23">
        <f t="shared" si="1"/>
        <v>10.095000000000001</v>
      </c>
      <c r="Q23" t="str">
        <f t="shared" si="2"/>
        <v>film &amp; video</v>
      </c>
      <c r="R23" t="str">
        <f t="shared" si="3"/>
        <v>television</v>
      </c>
      <c r="S23" s="11">
        <f t="shared" si="4"/>
        <v>41878.627187500002</v>
      </c>
      <c r="T23" s="11">
        <f t="shared" si="5"/>
        <v>41908.627187500002</v>
      </c>
    </row>
    <row r="24" spans="1:20" ht="28.5" x14ac:dyDescent="0.4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0.85365853658536583</v>
      </c>
      <c r="P24">
        <f t="shared" si="1"/>
        <v>2.2162162162162161E-2</v>
      </c>
      <c r="Q24" t="str">
        <f t="shared" si="2"/>
        <v>film &amp; video</v>
      </c>
      <c r="R24" t="str">
        <f t="shared" si="3"/>
        <v>television</v>
      </c>
      <c r="S24" s="11">
        <f t="shared" si="4"/>
        <v>41989.91134259259</v>
      </c>
      <c r="T24" s="11">
        <f t="shared" si="5"/>
        <v>42005.332638888889</v>
      </c>
    </row>
    <row r="25" spans="1:20" ht="42.75" x14ac:dyDescent="0.4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0.84388185654008441</v>
      </c>
      <c r="P25">
        <f t="shared" si="1"/>
        <v>6.7714285714285714</v>
      </c>
      <c r="Q25" t="str">
        <f t="shared" si="2"/>
        <v>film &amp; video</v>
      </c>
      <c r="R25" t="str">
        <f t="shared" si="3"/>
        <v>television</v>
      </c>
      <c r="S25" s="11">
        <f t="shared" si="4"/>
        <v>42097.778946759259</v>
      </c>
      <c r="T25" s="11">
        <f t="shared" si="5"/>
        <v>42124.638888888891</v>
      </c>
    </row>
    <row r="26" spans="1:20" ht="28.5" x14ac:dyDescent="0.4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0.91905272447928432</v>
      </c>
      <c r="P26">
        <f t="shared" si="1"/>
        <v>19.041345</v>
      </c>
      <c r="Q26" t="str">
        <f t="shared" si="2"/>
        <v>film &amp; video</v>
      </c>
      <c r="R26" t="str">
        <f t="shared" si="3"/>
        <v>television</v>
      </c>
      <c r="S26" s="11">
        <f t="shared" si="4"/>
        <v>42229.820173611108</v>
      </c>
      <c r="T26" s="11">
        <f t="shared" si="5"/>
        <v>42262.818750000006</v>
      </c>
    </row>
    <row r="27" spans="1:20" ht="42.75" x14ac:dyDescent="0.4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0.75</v>
      </c>
      <c r="P27">
        <f t="shared" si="1"/>
        <v>2.2857142857142857E-2</v>
      </c>
      <c r="Q27" t="str">
        <f t="shared" si="2"/>
        <v>film &amp; video</v>
      </c>
      <c r="R27" t="str">
        <f t="shared" si="3"/>
        <v>television</v>
      </c>
      <c r="S27" s="11">
        <f t="shared" si="4"/>
        <v>42318.025011574078</v>
      </c>
      <c r="T27" s="11">
        <f t="shared" si="5"/>
        <v>42378.025011574078</v>
      </c>
    </row>
    <row r="28" spans="1:20" ht="42.75" x14ac:dyDescent="0.4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0.64432989690721654</v>
      </c>
      <c r="P28">
        <f t="shared" si="1"/>
        <v>3.2333333333333334</v>
      </c>
      <c r="Q28" t="str">
        <f t="shared" si="2"/>
        <v>film &amp; video</v>
      </c>
      <c r="R28" t="str">
        <f t="shared" si="3"/>
        <v>television</v>
      </c>
      <c r="S28" s="11">
        <f t="shared" si="4"/>
        <v>41828.515555555554</v>
      </c>
      <c r="T28" s="11">
        <f t="shared" si="5"/>
        <v>41868.515555555554</v>
      </c>
    </row>
    <row r="29" spans="1:20" ht="42.75" x14ac:dyDescent="0.4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0.89505482210785414</v>
      </c>
      <c r="P29">
        <f t="shared" si="1"/>
        <v>17.876000000000001</v>
      </c>
      <c r="Q29" t="str">
        <f t="shared" si="2"/>
        <v>film &amp; video</v>
      </c>
      <c r="R29" t="str">
        <f t="shared" si="3"/>
        <v>television</v>
      </c>
      <c r="S29" s="11">
        <f t="shared" si="4"/>
        <v>41929.164733796293</v>
      </c>
      <c r="T29" s="11">
        <f t="shared" si="5"/>
        <v>41959.206400462965</v>
      </c>
    </row>
    <row r="30" spans="1:20" ht="28.5" x14ac:dyDescent="0.4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0.99651220727453915</v>
      </c>
      <c r="P30">
        <f t="shared" si="1"/>
        <v>0.60209999999999997</v>
      </c>
      <c r="Q30" t="str">
        <f t="shared" si="2"/>
        <v>film &amp; video</v>
      </c>
      <c r="R30" t="str">
        <f t="shared" si="3"/>
        <v>television</v>
      </c>
      <c r="S30" s="11">
        <f t="shared" si="4"/>
        <v>42324.96393518518</v>
      </c>
      <c r="T30" s="11">
        <f t="shared" si="5"/>
        <v>42354.96393518518</v>
      </c>
    </row>
    <row r="31" spans="1:20" ht="42.75" x14ac:dyDescent="0.4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0.81081081081081086</v>
      </c>
      <c r="P31">
        <f t="shared" si="1"/>
        <v>0.30833333333333335</v>
      </c>
      <c r="Q31" t="str">
        <f t="shared" si="2"/>
        <v>film &amp; video</v>
      </c>
      <c r="R31" t="str">
        <f t="shared" si="3"/>
        <v>television</v>
      </c>
      <c r="S31" s="11">
        <f t="shared" si="4"/>
        <v>41812.67324074074</v>
      </c>
      <c r="T31" s="11">
        <f t="shared" si="5"/>
        <v>41842.67324074074</v>
      </c>
    </row>
    <row r="32" spans="1:20" ht="42.75" x14ac:dyDescent="0.4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0.98716926744636591</v>
      </c>
      <c r="P32">
        <f t="shared" si="1"/>
        <v>1.3506633333333333</v>
      </c>
      <c r="Q32" t="str">
        <f t="shared" si="2"/>
        <v>film &amp; video</v>
      </c>
      <c r="R32" t="str">
        <f t="shared" si="3"/>
        <v>television</v>
      </c>
      <c r="S32" s="11">
        <f t="shared" si="4"/>
        <v>41842.292997685188</v>
      </c>
      <c r="T32" s="11">
        <f t="shared" si="5"/>
        <v>41872.292997685188</v>
      </c>
    </row>
    <row r="33" spans="1:20" ht="42.75" x14ac:dyDescent="0.4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1</v>
      </c>
      <c r="P33">
        <f t="shared" si="1"/>
        <v>3.2499999999999999E-3</v>
      </c>
      <c r="Q33" t="str">
        <f t="shared" si="2"/>
        <v>film &amp; video</v>
      </c>
      <c r="R33" t="str">
        <f t="shared" si="3"/>
        <v>television</v>
      </c>
      <c r="S33" s="11">
        <f t="shared" si="4"/>
        <v>42376.79206018518</v>
      </c>
      <c r="T33" s="11">
        <f t="shared" si="5"/>
        <v>42394.79206018518</v>
      </c>
    </row>
    <row r="34" spans="1:20" ht="42.75" x14ac:dyDescent="0.4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0.99754558204768584</v>
      </c>
      <c r="P34">
        <f t="shared" si="1"/>
        <v>2193.8461538461538</v>
      </c>
      <c r="Q34" t="str">
        <f t="shared" si="2"/>
        <v>film &amp; video</v>
      </c>
      <c r="R34" t="str">
        <f t="shared" si="3"/>
        <v>television</v>
      </c>
      <c r="S34" s="11">
        <f t="shared" si="4"/>
        <v>42461.627511574072</v>
      </c>
      <c r="T34" s="11">
        <f t="shared" si="5"/>
        <v>42503.165972222225</v>
      </c>
    </row>
    <row r="35" spans="1:20" ht="42.75" x14ac:dyDescent="0.4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0.97947761194029848</v>
      </c>
      <c r="P35">
        <f t="shared" si="1"/>
        <v>0.1884007029876977</v>
      </c>
      <c r="Q35" t="str">
        <f t="shared" si="2"/>
        <v>film &amp; video</v>
      </c>
      <c r="R35" t="str">
        <f t="shared" si="3"/>
        <v>television</v>
      </c>
      <c r="S35" s="11">
        <f t="shared" si="4"/>
        <v>42286.660891203705</v>
      </c>
      <c r="T35" s="11">
        <f t="shared" si="5"/>
        <v>42316.702557870376</v>
      </c>
    </row>
    <row r="36" spans="1:20" ht="42.75" x14ac:dyDescent="0.4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0.76650943396226412</v>
      </c>
      <c r="P36">
        <f t="shared" si="1"/>
        <v>0.64609523809523806</v>
      </c>
      <c r="Q36" t="str">
        <f t="shared" si="2"/>
        <v>film &amp; video</v>
      </c>
      <c r="R36" t="str">
        <f t="shared" si="3"/>
        <v>television</v>
      </c>
      <c r="S36" s="11">
        <f t="shared" si="4"/>
        <v>41841.321770833332</v>
      </c>
      <c r="T36" s="11">
        <f t="shared" si="5"/>
        <v>41856.321770833332</v>
      </c>
    </row>
    <row r="37" spans="1:20" ht="42.75" x14ac:dyDescent="0.4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0.60060060060060061</v>
      </c>
      <c r="P37">
        <f t="shared" si="1"/>
        <v>0.64038461538461533</v>
      </c>
      <c r="Q37" t="str">
        <f t="shared" si="2"/>
        <v>film &amp; video</v>
      </c>
      <c r="R37" t="str">
        <f t="shared" si="3"/>
        <v>television</v>
      </c>
      <c r="S37" s="11">
        <f t="shared" si="4"/>
        <v>42098.291828703703</v>
      </c>
      <c r="T37" s="11">
        <f t="shared" si="5"/>
        <v>42122</v>
      </c>
    </row>
    <row r="38" spans="1:20" ht="28.5" x14ac:dyDescent="0.4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0.70348223707351387</v>
      </c>
      <c r="P38">
        <f t="shared" si="1"/>
        <v>8.5289999999999999</v>
      </c>
      <c r="Q38" t="str">
        <f t="shared" si="2"/>
        <v>film &amp; video</v>
      </c>
      <c r="R38" t="str">
        <f t="shared" si="3"/>
        <v>television</v>
      </c>
      <c r="S38" s="11">
        <f t="shared" si="4"/>
        <v>42068.307002314818</v>
      </c>
      <c r="T38" s="11">
        <f t="shared" si="5"/>
        <v>42098.265335648146</v>
      </c>
    </row>
    <row r="39" spans="1:20" ht="42.75" x14ac:dyDescent="0.4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0.54513467304309038</v>
      </c>
      <c r="P39">
        <f t="shared" si="1"/>
        <v>6.7261666666666668</v>
      </c>
      <c r="Q39" t="str">
        <f t="shared" si="2"/>
        <v>film &amp; video</v>
      </c>
      <c r="R39" t="str">
        <f t="shared" si="3"/>
        <v>television</v>
      </c>
      <c r="S39" s="11">
        <f t="shared" si="4"/>
        <v>42032.693043981482</v>
      </c>
      <c r="T39" s="11">
        <f t="shared" si="5"/>
        <v>42062.693043981482</v>
      </c>
    </row>
    <row r="40" spans="1:20" ht="42.75" x14ac:dyDescent="0.4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0.90876045074518352</v>
      </c>
      <c r="P40">
        <f t="shared" si="1"/>
        <v>0.12504545454545454</v>
      </c>
      <c r="Q40" t="str">
        <f t="shared" si="2"/>
        <v>film &amp; video</v>
      </c>
      <c r="R40" t="str">
        <f t="shared" si="3"/>
        <v>television</v>
      </c>
      <c r="S40" s="11">
        <f t="shared" si="4"/>
        <v>41375.057222222218</v>
      </c>
      <c r="T40" s="11">
        <f t="shared" si="5"/>
        <v>41405.057222222218</v>
      </c>
    </row>
    <row r="41" spans="1:20" ht="42.75" x14ac:dyDescent="0.4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0.76347533974652615</v>
      </c>
      <c r="P41">
        <f t="shared" si="1"/>
        <v>13.098000000000001</v>
      </c>
      <c r="Q41" t="str">
        <f t="shared" si="2"/>
        <v>film &amp; video</v>
      </c>
      <c r="R41" t="str">
        <f t="shared" si="3"/>
        <v>television</v>
      </c>
      <c r="S41" s="11">
        <f t="shared" si="4"/>
        <v>41754.047083333331</v>
      </c>
      <c r="T41" s="11">
        <f t="shared" si="5"/>
        <v>41784.957638888889</v>
      </c>
    </row>
    <row r="42" spans="1:20" ht="42.75" x14ac:dyDescent="0.4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0.98667982239763197</v>
      </c>
      <c r="P42">
        <f t="shared" si="1"/>
        <v>8.1079999999999999E-2</v>
      </c>
      <c r="Q42" t="str">
        <f t="shared" si="2"/>
        <v>film &amp; video</v>
      </c>
      <c r="R42" t="str">
        <f t="shared" si="3"/>
        <v>television</v>
      </c>
      <c r="S42" s="11">
        <f t="shared" si="4"/>
        <v>41789.21398148148</v>
      </c>
      <c r="T42" s="11">
        <f t="shared" si="5"/>
        <v>41809.166666666664</v>
      </c>
    </row>
    <row r="43" spans="1:20" ht="42.75" x14ac:dyDescent="0.4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1</v>
      </c>
      <c r="P43">
        <f t="shared" si="1"/>
        <v>1</v>
      </c>
      <c r="Q43" t="str">
        <f t="shared" si="2"/>
        <v>film &amp; video</v>
      </c>
      <c r="R43" t="str">
        <f t="shared" si="3"/>
        <v>television</v>
      </c>
      <c r="S43" s="11">
        <f t="shared" si="4"/>
        <v>41887.568912037037</v>
      </c>
      <c r="T43" s="11">
        <f t="shared" si="5"/>
        <v>41917.568912037037</v>
      </c>
    </row>
    <row r="44" spans="1:20" ht="42.75" x14ac:dyDescent="0.4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0.70493454179254789</v>
      </c>
      <c r="P44">
        <f t="shared" si="1"/>
        <v>9.93</v>
      </c>
      <c r="Q44" t="str">
        <f t="shared" si="2"/>
        <v>film &amp; video</v>
      </c>
      <c r="R44" t="str">
        <f t="shared" si="3"/>
        <v>television</v>
      </c>
      <c r="S44" s="11">
        <f t="shared" si="4"/>
        <v>41971.639189814814</v>
      </c>
      <c r="T44" s="11">
        <f t="shared" si="5"/>
        <v>42001.639189814814</v>
      </c>
    </row>
    <row r="45" spans="1:20" ht="42.75" x14ac:dyDescent="0.4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0.32398107950495691</v>
      </c>
      <c r="P45">
        <f t="shared" si="1"/>
        <v>2.2047142857142856</v>
      </c>
      <c r="Q45" t="str">
        <f t="shared" si="2"/>
        <v>film &amp; video</v>
      </c>
      <c r="R45" t="str">
        <f t="shared" si="3"/>
        <v>television</v>
      </c>
      <c r="S45" s="11">
        <f t="shared" si="4"/>
        <v>41802.790347222224</v>
      </c>
      <c r="T45" s="11">
        <f t="shared" si="5"/>
        <v>41833</v>
      </c>
    </row>
    <row r="46" spans="1:20" ht="42.75" x14ac:dyDescent="0.4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1</v>
      </c>
      <c r="P46">
        <f t="shared" si="1"/>
        <v>0.2</v>
      </c>
      <c r="Q46" t="str">
        <f t="shared" si="2"/>
        <v>film &amp; video</v>
      </c>
      <c r="R46" t="str">
        <f t="shared" si="3"/>
        <v>television</v>
      </c>
      <c r="S46" s="11">
        <f t="shared" si="4"/>
        <v>41874.098807870374</v>
      </c>
      <c r="T46" s="11">
        <f t="shared" si="5"/>
        <v>41919.098807870374</v>
      </c>
    </row>
    <row r="47" spans="1:20" ht="42.75" x14ac:dyDescent="0.4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0.83333333333333337</v>
      </c>
      <c r="P47">
        <f t="shared" si="1"/>
        <v>3</v>
      </c>
      <c r="Q47" t="str">
        <f t="shared" si="2"/>
        <v>film &amp; video</v>
      </c>
      <c r="R47" t="str">
        <f t="shared" si="3"/>
        <v>television</v>
      </c>
      <c r="S47" s="11">
        <f t="shared" si="4"/>
        <v>42457.623923611114</v>
      </c>
      <c r="T47" s="11">
        <f t="shared" si="5"/>
        <v>42487.623923611114</v>
      </c>
    </row>
    <row r="48" spans="1:20" ht="42.75" x14ac:dyDescent="0.4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0.96</v>
      </c>
      <c r="P48">
        <f t="shared" si="1"/>
        <v>1.75</v>
      </c>
      <c r="Q48" t="str">
        <f t="shared" si="2"/>
        <v>film &amp; video</v>
      </c>
      <c r="R48" t="str">
        <f t="shared" si="3"/>
        <v>television</v>
      </c>
      <c r="S48" s="11">
        <f t="shared" si="4"/>
        <v>42323.964976851858</v>
      </c>
      <c r="T48" s="11">
        <f t="shared" si="5"/>
        <v>42353.964976851858</v>
      </c>
    </row>
    <row r="49" spans="1:20" ht="42.75" x14ac:dyDescent="0.4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0.92927302970885872</v>
      </c>
      <c r="P49">
        <f t="shared" si="1"/>
        <v>0.64054166666666668</v>
      </c>
      <c r="Q49" t="str">
        <f t="shared" si="2"/>
        <v>film &amp; video</v>
      </c>
      <c r="R49" t="str">
        <f t="shared" si="3"/>
        <v>television</v>
      </c>
      <c r="S49" s="11">
        <f t="shared" si="4"/>
        <v>41932.819525462961</v>
      </c>
      <c r="T49" s="11">
        <f t="shared" si="5"/>
        <v>41992.861192129625</v>
      </c>
    </row>
    <row r="50" spans="1:20" ht="42.75" x14ac:dyDescent="0.4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0.92635479388605835</v>
      </c>
      <c r="P50">
        <f t="shared" si="1"/>
        <v>0.43180000000000002</v>
      </c>
      <c r="Q50" t="str">
        <f t="shared" si="2"/>
        <v>film &amp; video</v>
      </c>
      <c r="R50" t="str">
        <f t="shared" si="3"/>
        <v>television</v>
      </c>
      <c r="S50" s="11">
        <f t="shared" si="4"/>
        <v>42033.516898148147</v>
      </c>
      <c r="T50" s="11">
        <f t="shared" si="5"/>
        <v>42064.5</v>
      </c>
    </row>
    <row r="51" spans="1:20" x14ac:dyDescent="0.4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1</v>
      </c>
      <c r="P51">
        <f t="shared" si="1"/>
        <v>6</v>
      </c>
      <c r="Q51" t="str">
        <f t="shared" si="2"/>
        <v>film &amp; video</v>
      </c>
      <c r="R51" t="str">
        <f t="shared" si="3"/>
        <v>television</v>
      </c>
      <c r="S51" s="11">
        <f t="shared" si="4"/>
        <v>42271.176446759258</v>
      </c>
      <c r="T51" s="11">
        <f t="shared" si="5"/>
        <v>42301.176446759258</v>
      </c>
    </row>
    <row r="52" spans="1:20" ht="42.75" x14ac:dyDescent="0.4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1</v>
      </c>
      <c r="P52">
        <f t="shared" si="1"/>
        <v>0.05</v>
      </c>
      <c r="Q52" t="str">
        <f t="shared" si="2"/>
        <v>film &amp; video</v>
      </c>
      <c r="R52" t="str">
        <f t="shared" si="3"/>
        <v>television</v>
      </c>
      <c r="S52" s="11">
        <f t="shared" si="4"/>
        <v>41995.752986111111</v>
      </c>
      <c r="T52" s="11">
        <f t="shared" si="5"/>
        <v>42034.708333333328</v>
      </c>
    </row>
    <row r="53" spans="1:20" ht="42.75" x14ac:dyDescent="0.4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0.78113904274960944</v>
      </c>
      <c r="P53">
        <f t="shared" si="1"/>
        <v>23.47</v>
      </c>
      <c r="Q53" t="str">
        <f t="shared" si="2"/>
        <v>film &amp; video</v>
      </c>
      <c r="R53" t="str">
        <f t="shared" si="3"/>
        <v>television</v>
      </c>
      <c r="S53" s="11">
        <f t="shared" si="4"/>
        <v>42196.928668981483</v>
      </c>
      <c r="T53" s="11">
        <f t="shared" si="5"/>
        <v>42226.928668981483</v>
      </c>
    </row>
    <row r="54" spans="1:20" ht="42.75" x14ac:dyDescent="0.4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0.86051114361930992</v>
      </c>
      <c r="P54">
        <f t="shared" si="1"/>
        <v>1.0564545454545455</v>
      </c>
      <c r="Q54" t="str">
        <f t="shared" si="2"/>
        <v>film &amp; video</v>
      </c>
      <c r="R54" t="str">
        <f t="shared" si="3"/>
        <v>television</v>
      </c>
      <c r="S54" s="11">
        <f t="shared" si="4"/>
        <v>41807.701921296299</v>
      </c>
      <c r="T54" s="11">
        <f t="shared" si="5"/>
        <v>41837.701921296299</v>
      </c>
    </row>
    <row r="55" spans="1:20" ht="28.5" x14ac:dyDescent="0.4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0.91213134691395559</v>
      </c>
      <c r="P55">
        <f t="shared" si="1"/>
        <v>0.32890000000000003</v>
      </c>
      <c r="Q55" t="str">
        <f t="shared" si="2"/>
        <v>film &amp; video</v>
      </c>
      <c r="R55" t="str">
        <f t="shared" si="3"/>
        <v>television</v>
      </c>
      <c r="S55" s="11">
        <f t="shared" si="4"/>
        <v>41719.549131944441</v>
      </c>
      <c r="T55" s="11">
        <f t="shared" si="5"/>
        <v>41733.916666666664</v>
      </c>
    </row>
    <row r="56" spans="1:20" ht="42.75" x14ac:dyDescent="0.4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0.99009900990099009</v>
      </c>
      <c r="P56">
        <f t="shared" si="1"/>
        <v>3.3666666666666667</v>
      </c>
      <c r="Q56" t="str">
        <f t="shared" si="2"/>
        <v>film &amp; video</v>
      </c>
      <c r="R56" t="str">
        <f t="shared" si="3"/>
        <v>television</v>
      </c>
      <c r="S56" s="11">
        <f t="shared" si="4"/>
        <v>42333.713206018518</v>
      </c>
      <c r="T56" s="11">
        <f t="shared" si="5"/>
        <v>42363.713206018518</v>
      </c>
    </row>
    <row r="57" spans="1:20" ht="42.75" x14ac:dyDescent="0.4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0.77547339945897209</v>
      </c>
      <c r="P57">
        <f t="shared" si="1"/>
        <v>1.109</v>
      </c>
      <c r="Q57" t="str">
        <f t="shared" si="2"/>
        <v>film &amp; video</v>
      </c>
      <c r="R57" t="str">
        <f t="shared" si="3"/>
        <v>television</v>
      </c>
      <c r="S57" s="11">
        <f t="shared" si="4"/>
        <v>42496.968935185185</v>
      </c>
      <c r="T57" s="11">
        <f t="shared" si="5"/>
        <v>42517.968935185185</v>
      </c>
    </row>
    <row r="58" spans="1:20" ht="28.5" x14ac:dyDescent="0.4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0.93229227362778233</v>
      </c>
      <c r="P58">
        <f t="shared" si="1"/>
        <v>0.99779069767441864</v>
      </c>
      <c r="Q58" t="str">
        <f t="shared" si="2"/>
        <v>film &amp; video</v>
      </c>
      <c r="R58" t="str">
        <f t="shared" si="3"/>
        <v>television</v>
      </c>
      <c r="S58" s="11">
        <f t="shared" si="4"/>
        <v>42149.548888888887</v>
      </c>
      <c r="T58" s="11">
        <f t="shared" si="5"/>
        <v>42163.666666666672</v>
      </c>
    </row>
    <row r="59" spans="1:20" ht="42.75" x14ac:dyDescent="0.4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0.98135426889106969</v>
      </c>
      <c r="P59">
        <f t="shared" si="1"/>
        <v>1.910625</v>
      </c>
      <c r="Q59" t="str">
        <f t="shared" si="2"/>
        <v>film &amp; video</v>
      </c>
      <c r="R59" t="str">
        <f t="shared" si="3"/>
        <v>television</v>
      </c>
      <c r="S59" s="11">
        <f t="shared" si="4"/>
        <v>42089.83289351852</v>
      </c>
      <c r="T59" s="11">
        <f t="shared" si="5"/>
        <v>42119.83289351852</v>
      </c>
    </row>
    <row r="60" spans="1:20" ht="42.75" x14ac:dyDescent="0.4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0.97172286463900492</v>
      </c>
      <c r="P60">
        <f t="shared" si="1"/>
        <v>0.68606666666666671</v>
      </c>
      <c r="Q60" t="str">
        <f t="shared" si="2"/>
        <v>film &amp; video</v>
      </c>
      <c r="R60" t="str">
        <f t="shared" si="3"/>
        <v>television</v>
      </c>
      <c r="S60" s="11">
        <f t="shared" si="4"/>
        <v>41932.745046296295</v>
      </c>
      <c r="T60" s="11">
        <f t="shared" si="5"/>
        <v>41962.786712962959</v>
      </c>
    </row>
    <row r="61" spans="1:20" ht="42.75" x14ac:dyDescent="0.4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0.99874457806537187</v>
      </c>
      <c r="P61">
        <f t="shared" si="1"/>
        <v>2.0025140000000001</v>
      </c>
      <c r="Q61" t="str">
        <f t="shared" si="2"/>
        <v>film &amp; video</v>
      </c>
      <c r="R61" t="str">
        <f t="shared" si="3"/>
        <v>television</v>
      </c>
      <c r="S61" s="11">
        <f t="shared" si="4"/>
        <v>42230.23583333334</v>
      </c>
      <c r="T61" s="11">
        <f t="shared" si="5"/>
        <v>42261.875</v>
      </c>
    </row>
    <row r="62" spans="1:20" ht="42.75" x14ac:dyDescent="0.4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0"/>
        <v>0.96808961498000357</v>
      </c>
      <c r="P62">
        <f t="shared" si="1"/>
        <v>0.2324165</v>
      </c>
      <c r="Q62" t="str">
        <f t="shared" si="2"/>
        <v>film &amp; video</v>
      </c>
      <c r="R62" t="str">
        <f>RIGHT(N62,6)</f>
        <v>shorts</v>
      </c>
      <c r="S62" s="11">
        <f t="shared" si="4"/>
        <v>41701.901817129627</v>
      </c>
      <c r="T62" s="11">
        <f t="shared" si="5"/>
        <v>41721</v>
      </c>
    </row>
    <row r="63" spans="1:20" ht="42.75" x14ac:dyDescent="0.4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0"/>
        <v>0.67430883344571813</v>
      </c>
      <c r="P63">
        <f t="shared" si="1"/>
        <v>1.6477777777777778</v>
      </c>
      <c r="Q63" t="str">
        <f t="shared" si="2"/>
        <v>film &amp; video</v>
      </c>
      <c r="R63" t="str">
        <f t="shared" ref="R63:R121" si="6">RIGHT(N63,6)</f>
        <v>shorts</v>
      </c>
      <c r="S63" s="11">
        <f t="shared" si="4"/>
        <v>41409.814317129632</v>
      </c>
      <c r="T63" s="11">
        <f t="shared" si="5"/>
        <v>41431.814317129632</v>
      </c>
    </row>
    <row r="64" spans="1:20" ht="42.75" x14ac:dyDescent="0.4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0"/>
        <v>0.64627315812149932</v>
      </c>
      <c r="P64">
        <f t="shared" si="1"/>
        <v>0.9284</v>
      </c>
      <c r="Q64" t="str">
        <f t="shared" si="2"/>
        <v>film &amp; video</v>
      </c>
      <c r="R64" t="str">
        <f t="shared" si="6"/>
        <v>shorts</v>
      </c>
      <c r="S64" s="11">
        <f t="shared" si="4"/>
        <v>41311.799513888887</v>
      </c>
      <c r="T64" s="11">
        <f t="shared" si="5"/>
        <v>41336.799513888887</v>
      </c>
    </row>
    <row r="65" spans="1:20" ht="42.75" x14ac:dyDescent="0.4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0"/>
        <v>0.88091368367270539</v>
      </c>
      <c r="P65">
        <f t="shared" si="1"/>
        <v>0.75678999999999996</v>
      </c>
      <c r="Q65" t="str">
        <f t="shared" si="2"/>
        <v>film &amp; video</v>
      </c>
      <c r="R65" t="str">
        <f t="shared" si="6"/>
        <v>shorts</v>
      </c>
      <c r="S65" s="11">
        <f t="shared" si="4"/>
        <v>41612.912187499998</v>
      </c>
      <c r="T65" s="11">
        <f t="shared" si="5"/>
        <v>41636.207638888889</v>
      </c>
    </row>
    <row r="66" spans="1:20" ht="42.75" x14ac:dyDescent="0.4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si="0"/>
        <v>0.57692307692307687</v>
      </c>
      <c r="P66">
        <f t="shared" si="1"/>
        <v>1.04</v>
      </c>
      <c r="Q66" t="str">
        <f t="shared" si="2"/>
        <v>film &amp; video</v>
      </c>
      <c r="R66" t="str">
        <f t="shared" si="6"/>
        <v>shorts</v>
      </c>
      <c r="S66" s="11">
        <f t="shared" si="4"/>
        <v>41433.01829861111</v>
      </c>
      <c r="T66" s="11">
        <f t="shared" si="5"/>
        <v>41463.01829861111</v>
      </c>
    </row>
    <row r="67" spans="1:20" ht="42.75" x14ac:dyDescent="0.4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ref="O67:O130" si="7">$D67/$E67</f>
        <v>0.92998538594393521</v>
      </c>
      <c r="P67">
        <f t="shared" ref="P67:P123" si="8">AVERAGE($E67/$D66)</f>
        <v>6.2725</v>
      </c>
      <c r="Q67" t="str">
        <f t="shared" ref="Q67:Q130" si="9">LEFT(N67,12)</f>
        <v>film &amp; video</v>
      </c>
      <c r="R67" t="str">
        <f t="shared" si="6"/>
        <v>shorts</v>
      </c>
      <c r="S67" s="11">
        <f t="shared" ref="S67:S130" si="10">(((J67/60)/60)/24)+DATE(1970,1,1)</f>
        <v>41835.821226851855</v>
      </c>
      <c r="T67" s="11">
        <f t="shared" ref="T67:T130" si="11">(((I67/60)/60)/24)+DATE(1970,1,1)</f>
        <v>41862.249305555553</v>
      </c>
    </row>
    <row r="68" spans="1:20" ht="28.5" x14ac:dyDescent="0.4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7"/>
        <v>0.84317032040472173</v>
      </c>
      <c r="P68">
        <f t="shared" si="8"/>
        <v>0.33885714285714286</v>
      </c>
      <c r="Q68" t="str">
        <f t="shared" si="9"/>
        <v>film &amp; video</v>
      </c>
      <c r="R68" t="str">
        <f t="shared" si="6"/>
        <v>shorts</v>
      </c>
      <c r="S68" s="11">
        <f t="shared" si="10"/>
        <v>42539.849768518514</v>
      </c>
      <c r="T68" s="11">
        <f t="shared" si="11"/>
        <v>42569.849768518514</v>
      </c>
    </row>
    <row r="69" spans="1:20" ht="42.75" x14ac:dyDescent="0.4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7"/>
        <v>0.86021505376344087</v>
      </c>
      <c r="P69">
        <f t="shared" si="8"/>
        <v>1.1625000000000001</v>
      </c>
      <c r="Q69" t="str">
        <f t="shared" si="9"/>
        <v>film &amp; video</v>
      </c>
      <c r="R69" t="str">
        <f t="shared" si="6"/>
        <v>shorts</v>
      </c>
      <c r="S69" s="11">
        <f t="shared" si="10"/>
        <v>41075.583379629628</v>
      </c>
      <c r="T69" s="11">
        <f t="shared" si="11"/>
        <v>41105.583379629628</v>
      </c>
    </row>
    <row r="70" spans="1:20" ht="57" x14ac:dyDescent="0.4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7"/>
        <v>0.78636959370904325</v>
      </c>
      <c r="P70">
        <f t="shared" si="8"/>
        <v>0.38150000000000001</v>
      </c>
      <c r="Q70" t="str">
        <f t="shared" si="9"/>
        <v>film &amp; video</v>
      </c>
      <c r="R70" t="str">
        <f t="shared" si="6"/>
        <v>shorts</v>
      </c>
      <c r="S70" s="11">
        <f t="shared" si="10"/>
        <v>41663.569340277776</v>
      </c>
      <c r="T70" s="11">
        <f t="shared" si="11"/>
        <v>41693.569340277776</v>
      </c>
    </row>
    <row r="71" spans="1:20" ht="42.75" x14ac:dyDescent="0.4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7"/>
        <v>0.90136945060630624</v>
      </c>
      <c r="P71">
        <f t="shared" si="8"/>
        <v>18.490383333333334</v>
      </c>
      <c r="Q71" t="str">
        <f t="shared" si="9"/>
        <v>film &amp; video</v>
      </c>
      <c r="R71" t="str">
        <f t="shared" si="6"/>
        <v>shorts</v>
      </c>
      <c r="S71" s="11">
        <f t="shared" si="10"/>
        <v>40786.187789351854</v>
      </c>
      <c r="T71" s="11">
        <f t="shared" si="11"/>
        <v>40818.290972222225</v>
      </c>
    </row>
    <row r="72" spans="1:20" ht="42.75" x14ac:dyDescent="0.4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7"/>
        <v>0.78616352201257866</v>
      </c>
      <c r="P72">
        <f t="shared" si="8"/>
        <v>6.3600000000000004E-2</v>
      </c>
      <c r="Q72" t="str">
        <f t="shared" si="9"/>
        <v>film &amp; video</v>
      </c>
      <c r="R72" t="str">
        <f t="shared" si="6"/>
        <v>shorts</v>
      </c>
      <c r="S72" s="11">
        <f t="shared" si="10"/>
        <v>40730.896354166667</v>
      </c>
      <c r="T72" s="11">
        <f t="shared" si="11"/>
        <v>40790.896354166667</v>
      </c>
    </row>
    <row r="73" spans="1:20" ht="42.75" x14ac:dyDescent="0.4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7"/>
        <v>0.80681308830121024</v>
      </c>
      <c r="P73">
        <f t="shared" si="8"/>
        <v>4.4619999999999997</v>
      </c>
      <c r="Q73" t="str">
        <f t="shared" si="9"/>
        <v>film &amp; video</v>
      </c>
      <c r="R73" t="str">
        <f t="shared" si="6"/>
        <v>shorts</v>
      </c>
      <c r="S73" s="11">
        <f t="shared" si="10"/>
        <v>40997.271493055552</v>
      </c>
      <c r="T73" s="11">
        <f t="shared" si="11"/>
        <v>41057.271493055552</v>
      </c>
    </row>
    <row r="74" spans="1:20" ht="42.75" x14ac:dyDescent="0.4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7"/>
        <v>0.92243186582809222</v>
      </c>
      <c r="P74">
        <f t="shared" si="8"/>
        <v>1.325</v>
      </c>
      <c r="Q74" t="str">
        <f t="shared" si="9"/>
        <v>film &amp; video</v>
      </c>
      <c r="R74" t="str">
        <f t="shared" si="6"/>
        <v>shorts</v>
      </c>
      <c r="S74" s="11">
        <f t="shared" si="10"/>
        <v>41208.010196759256</v>
      </c>
      <c r="T74" s="11">
        <f t="shared" si="11"/>
        <v>41228</v>
      </c>
    </row>
    <row r="75" spans="1:20" ht="42.75" x14ac:dyDescent="0.4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7"/>
        <v>1</v>
      </c>
      <c r="P75">
        <f t="shared" si="8"/>
        <v>0.40909090909090912</v>
      </c>
      <c r="Q75" t="str">
        <f t="shared" si="9"/>
        <v>film &amp; video</v>
      </c>
      <c r="R75" t="str">
        <f t="shared" si="6"/>
        <v>shorts</v>
      </c>
      <c r="S75" s="11">
        <f t="shared" si="10"/>
        <v>40587.75675925926</v>
      </c>
      <c r="T75" s="11">
        <f t="shared" si="11"/>
        <v>40666.165972222225</v>
      </c>
    </row>
    <row r="76" spans="1:20" ht="42.75" x14ac:dyDescent="0.4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7"/>
        <v>0.88548861261644185</v>
      </c>
      <c r="P76">
        <f t="shared" si="8"/>
        <v>0.62739999999999996</v>
      </c>
      <c r="Q76" t="str">
        <f t="shared" si="9"/>
        <v>film &amp; video</v>
      </c>
      <c r="R76" t="str">
        <f t="shared" si="6"/>
        <v>shorts</v>
      </c>
      <c r="S76" s="11">
        <f t="shared" si="10"/>
        <v>42360.487210648149</v>
      </c>
      <c r="T76" s="11">
        <f t="shared" si="11"/>
        <v>42390.487210648149</v>
      </c>
    </row>
    <row r="77" spans="1:20" ht="42.75" x14ac:dyDescent="0.4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7"/>
        <v>0.86633663366336633</v>
      </c>
      <c r="P77">
        <f t="shared" si="8"/>
        <v>8.08</v>
      </c>
      <c r="Q77" t="str">
        <f t="shared" si="9"/>
        <v>film &amp; video</v>
      </c>
      <c r="R77" t="str">
        <f t="shared" si="6"/>
        <v>shorts</v>
      </c>
      <c r="S77" s="11">
        <f t="shared" si="10"/>
        <v>41357.209166666667</v>
      </c>
      <c r="T77" s="11">
        <f t="shared" si="11"/>
        <v>41387.209166666667</v>
      </c>
    </row>
    <row r="78" spans="1:20" ht="42.75" x14ac:dyDescent="0.4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7"/>
        <v>0.65217391304347827</v>
      </c>
      <c r="P78">
        <f t="shared" si="8"/>
        <v>0.13142857142857142</v>
      </c>
      <c r="Q78" t="str">
        <f t="shared" si="9"/>
        <v>film &amp; video</v>
      </c>
      <c r="R78" t="str">
        <f t="shared" si="6"/>
        <v>shorts</v>
      </c>
      <c r="S78" s="11">
        <f t="shared" si="10"/>
        <v>40844.691643518519</v>
      </c>
      <c r="T78" s="11">
        <f t="shared" si="11"/>
        <v>40904.733310185184</v>
      </c>
    </row>
    <row r="79" spans="1:20" ht="42.75" x14ac:dyDescent="0.4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7"/>
        <v>0.25477707006369427</v>
      </c>
      <c r="P79">
        <f t="shared" si="8"/>
        <v>5.2333333333333334</v>
      </c>
      <c r="Q79" t="str">
        <f t="shared" si="9"/>
        <v>film &amp; video</v>
      </c>
      <c r="R79" t="str">
        <f t="shared" si="6"/>
        <v>shorts</v>
      </c>
      <c r="S79" s="11">
        <f t="shared" si="10"/>
        <v>40997.144872685189</v>
      </c>
      <c r="T79" s="11">
        <f t="shared" si="11"/>
        <v>41050.124305555553</v>
      </c>
    </row>
    <row r="80" spans="1:20" ht="85.5" x14ac:dyDescent="0.4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7"/>
        <v>3.7009622501850484E-2</v>
      </c>
      <c r="P80">
        <f t="shared" si="8"/>
        <v>3.3774999999999999</v>
      </c>
      <c r="Q80" t="str">
        <f t="shared" si="9"/>
        <v>film &amp; video</v>
      </c>
      <c r="R80" t="str">
        <f t="shared" si="6"/>
        <v>shorts</v>
      </c>
      <c r="S80" s="11">
        <f t="shared" si="10"/>
        <v>42604.730567129634</v>
      </c>
      <c r="T80" s="11">
        <f t="shared" si="11"/>
        <v>42614.730567129634</v>
      </c>
    </row>
    <row r="81" spans="1:20" ht="42.75" x14ac:dyDescent="0.4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7"/>
        <v>0.78740157480314965</v>
      </c>
      <c r="P81">
        <f t="shared" si="8"/>
        <v>33.020000000000003</v>
      </c>
      <c r="Q81" t="str">
        <f t="shared" si="9"/>
        <v>film &amp; video</v>
      </c>
      <c r="R81" t="str">
        <f t="shared" si="6"/>
        <v>shorts</v>
      </c>
      <c r="S81" s="11">
        <f t="shared" si="10"/>
        <v>41724.776539351849</v>
      </c>
      <c r="T81" s="11">
        <f t="shared" si="11"/>
        <v>41754.776539351849</v>
      </c>
    </row>
    <row r="82" spans="1:20" ht="42.75" x14ac:dyDescent="0.4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7"/>
        <v>0.93240093240093236</v>
      </c>
      <c r="P82">
        <f t="shared" si="8"/>
        <v>9.9</v>
      </c>
      <c r="Q82" t="str">
        <f t="shared" si="9"/>
        <v>film &amp; video</v>
      </c>
      <c r="R82" t="str">
        <f t="shared" si="6"/>
        <v>shorts</v>
      </c>
      <c r="S82" s="11">
        <f t="shared" si="10"/>
        <v>41583.083981481483</v>
      </c>
      <c r="T82" s="11">
        <f t="shared" si="11"/>
        <v>41618.083981481483</v>
      </c>
    </row>
    <row r="83" spans="1:20" ht="42.75" x14ac:dyDescent="0.4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7"/>
        <v>0.50505050505050508</v>
      </c>
      <c r="P83">
        <f t="shared" si="8"/>
        <v>0.12375</v>
      </c>
      <c r="Q83" t="str">
        <f t="shared" si="9"/>
        <v>film &amp; video</v>
      </c>
      <c r="R83" t="str">
        <f t="shared" si="6"/>
        <v>shorts</v>
      </c>
      <c r="S83" s="11">
        <f t="shared" si="10"/>
        <v>41100.158877314818</v>
      </c>
      <c r="T83" s="11">
        <f t="shared" si="11"/>
        <v>41104.126388888886</v>
      </c>
    </row>
    <row r="84" spans="1:20" ht="42.75" x14ac:dyDescent="0.4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7"/>
        <v>0.99987501562304715</v>
      </c>
      <c r="P84">
        <f t="shared" si="8"/>
        <v>5.3339999999999996</v>
      </c>
      <c r="Q84" t="str">
        <f t="shared" si="9"/>
        <v>film &amp; video</v>
      </c>
      <c r="R84" t="str">
        <f t="shared" si="6"/>
        <v>shorts</v>
      </c>
      <c r="S84" s="11">
        <f t="shared" si="10"/>
        <v>40795.820150462961</v>
      </c>
      <c r="T84" s="11">
        <f t="shared" si="11"/>
        <v>40825.820150462961</v>
      </c>
    </row>
    <row r="85" spans="1:20" ht="42.75" x14ac:dyDescent="0.4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7"/>
        <v>0.97560975609756095</v>
      </c>
      <c r="P85">
        <f t="shared" si="8"/>
        <v>5.1249999999999997E-2</v>
      </c>
      <c r="Q85" t="str">
        <f t="shared" si="9"/>
        <v>film &amp; video</v>
      </c>
      <c r="R85" t="str">
        <f t="shared" si="6"/>
        <v>shorts</v>
      </c>
      <c r="S85" s="11">
        <f t="shared" si="10"/>
        <v>42042.615613425922</v>
      </c>
      <c r="T85" s="11">
        <f t="shared" si="11"/>
        <v>42057.479166666672</v>
      </c>
    </row>
    <row r="86" spans="1:20" ht="42.75" x14ac:dyDescent="0.4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7"/>
        <v>1</v>
      </c>
      <c r="P86">
        <f t="shared" si="8"/>
        <v>2.5</v>
      </c>
      <c r="Q86" t="str">
        <f t="shared" si="9"/>
        <v>film &amp; video</v>
      </c>
      <c r="R86" t="str">
        <f t="shared" si="6"/>
        <v>shorts</v>
      </c>
      <c r="S86" s="11">
        <f t="shared" si="10"/>
        <v>40648.757939814815</v>
      </c>
      <c r="T86" s="11">
        <f t="shared" si="11"/>
        <v>40678.757939814815</v>
      </c>
    </row>
    <row r="87" spans="1:20" ht="42.75" x14ac:dyDescent="0.4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7"/>
        <v>0.79681274900398402</v>
      </c>
      <c r="P87">
        <f t="shared" si="8"/>
        <v>3.012</v>
      </c>
      <c r="Q87" t="str">
        <f t="shared" si="9"/>
        <v>film &amp; video</v>
      </c>
      <c r="R87" t="str">
        <f t="shared" si="6"/>
        <v>shorts</v>
      </c>
      <c r="S87" s="11">
        <f t="shared" si="10"/>
        <v>40779.125428240739</v>
      </c>
      <c r="T87" s="11">
        <f t="shared" si="11"/>
        <v>40809.125428240739</v>
      </c>
    </row>
    <row r="88" spans="1:20" ht="42.75" x14ac:dyDescent="0.4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7"/>
        <v>0.93926111458985595</v>
      </c>
      <c r="P88">
        <f t="shared" si="8"/>
        <v>5.3233333333333333</v>
      </c>
      <c r="Q88" t="str">
        <f t="shared" si="9"/>
        <v>film &amp; video</v>
      </c>
      <c r="R88" t="str">
        <f t="shared" si="6"/>
        <v>shorts</v>
      </c>
      <c r="S88" s="11">
        <f t="shared" si="10"/>
        <v>42291.556076388893</v>
      </c>
      <c r="T88" s="11">
        <f t="shared" si="11"/>
        <v>42365.59774305555</v>
      </c>
    </row>
    <row r="89" spans="1:20" ht="42.75" x14ac:dyDescent="0.4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7"/>
        <v>0.95602294455066916</v>
      </c>
      <c r="P89">
        <f t="shared" si="8"/>
        <v>0.43583333333333335</v>
      </c>
      <c r="Q89" t="str">
        <f t="shared" si="9"/>
        <v>film &amp; video</v>
      </c>
      <c r="R89" t="str">
        <f t="shared" si="6"/>
        <v>shorts</v>
      </c>
      <c r="S89" s="11">
        <f t="shared" si="10"/>
        <v>40322.53938657407</v>
      </c>
      <c r="T89" s="11">
        <f t="shared" si="11"/>
        <v>40332.070138888892</v>
      </c>
    </row>
    <row r="90" spans="1:20" ht="42.75" x14ac:dyDescent="0.4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7"/>
        <v>0.97222222222222221</v>
      </c>
      <c r="P90">
        <f t="shared" si="8"/>
        <v>1.44</v>
      </c>
      <c r="Q90" t="str">
        <f t="shared" si="9"/>
        <v>film &amp; video</v>
      </c>
      <c r="R90" t="str">
        <f t="shared" si="6"/>
        <v>shorts</v>
      </c>
      <c r="S90" s="11">
        <f t="shared" si="10"/>
        <v>41786.65892361111</v>
      </c>
      <c r="T90" s="11">
        <f t="shared" si="11"/>
        <v>41812.65892361111</v>
      </c>
    </row>
    <row r="91" spans="1:20" ht="42.75" x14ac:dyDescent="0.4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7"/>
        <v>0.86906141367323286</v>
      </c>
      <c r="P91">
        <f t="shared" si="8"/>
        <v>1.9725714285714286</v>
      </c>
      <c r="Q91" t="str">
        <f t="shared" si="9"/>
        <v>film &amp; video</v>
      </c>
      <c r="R91" t="str">
        <f t="shared" si="6"/>
        <v>shorts</v>
      </c>
      <c r="S91" s="11">
        <f t="shared" si="10"/>
        <v>41402.752222222225</v>
      </c>
      <c r="T91" s="11">
        <f t="shared" si="11"/>
        <v>41427.752222222225</v>
      </c>
    </row>
    <row r="92" spans="1:20" ht="28.5" x14ac:dyDescent="0.4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7"/>
        <v>0.99601593625498008</v>
      </c>
      <c r="P92">
        <f t="shared" si="8"/>
        <v>8.3666666666666667E-2</v>
      </c>
      <c r="Q92" t="str">
        <f t="shared" si="9"/>
        <v>film &amp; video</v>
      </c>
      <c r="R92" t="str">
        <f t="shared" si="6"/>
        <v>shorts</v>
      </c>
      <c r="S92" s="11">
        <f t="shared" si="10"/>
        <v>40706.297442129631</v>
      </c>
      <c r="T92" s="11">
        <f t="shared" si="11"/>
        <v>40736.297442129631</v>
      </c>
    </row>
    <row r="93" spans="1:20" ht="42.75" x14ac:dyDescent="0.4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7"/>
        <v>0.83333333333333337</v>
      </c>
      <c r="P93">
        <f t="shared" si="8"/>
        <v>7.2</v>
      </c>
      <c r="Q93" t="str">
        <f t="shared" si="9"/>
        <v>film &amp; video</v>
      </c>
      <c r="R93" t="str">
        <f t="shared" si="6"/>
        <v>shorts</v>
      </c>
      <c r="S93" s="11">
        <f t="shared" si="10"/>
        <v>40619.402361111112</v>
      </c>
      <c r="T93" s="11">
        <f t="shared" si="11"/>
        <v>40680.402361111112</v>
      </c>
    </row>
    <row r="94" spans="1:20" ht="42.75" x14ac:dyDescent="0.4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7"/>
        <v>0.95057034220532322</v>
      </c>
      <c r="P94">
        <f t="shared" si="8"/>
        <v>1.7533333333333334</v>
      </c>
      <c r="Q94" t="str">
        <f t="shared" si="9"/>
        <v>film &amp; video</v>
      </c>
      <c r="R94" t="str">
        <f t="shared" si="6"/>
        <v>shorts</v>
      </c>
      <c r="S94" s="11">
        <f t="shared" si="10"/>
        <v>42721.198877314819</v>
      </c>
      <c r="T94" s="11">
        <f t="shared" si="11"/>
        <v>42767.333333333328</v>
      </c>
    </row>
    <row r="95" spans="1:20" ht="57" x14ac:dyDescent="0.4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7"/>
        <v>0.9041591320072333</v>
      </c>
      <c r="P95">
        <f t="shared" si="8"/>
        <v>0.22120000000000001</v>
      </c>
      <c r="Q95" t="str">
        <f t="shared" si="9"/>
        <v>film &amp; video</v>
      </c>
      <c r="R95" t="str">
        <f t="shared" si="6"/>
        <v>shorts</v>
      </c>
      <c r="S95" s="11">
        <f t="shared" si="10"/>
        <v>41065.858067129629</v>
      </c>
      <c r="T95" s="11">
        <f t="shared" si="11"/>
        <v>41093.875</v>
      </c>
    </row>
    <row r="96" spans="1:20" ht="42.75" x14ac:dyDescent="0.4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7"/>
        <v>0.96153846153846156</v>
      </c>
      <c r="P96">
        <f t="shared" si="8"/>
        <v>0.26</v>
      </c>
      <c r="Q96" t="str">
        <f t="shared" si="9"/>
        <v>film &amp; video</v>
      </c>
      <c r="R96" t="str">
        <f t="shared" si="6"/>
        <v>shorts</v>
      </c>
      <c r="S96" s="11">
        <f t="shared" si="10"/>
        <v>41716.717847222222</v>
      </c>
      <c r="T96" s="11">
        <f t="shared" si="11"/>
        <v>41736.717847222222</v>
      </c>
    </row>
    <row r="97" spans="1:20" ht="42.75" x14ac:dyDescent="0.4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7"/>
        <v>0.76086956521739135</v>
      </c>
      <c r="P97">
        <f t="shared" si="8"/>
        <v>1.84</v>
      </c>
      <c r="Q97" t="str">
        <f t="shared" si="9"/>
        <v>film &amp; video</v>
      </c>
      <c r="R97" t="str">
        <f t="shared" si="6"/>
        <v>shorts</v>
      </c>
      <c r="S97" s="11">
        <f t="shared" si="10"/>
        <v>40935.005104166667</v>
      </c>
      <c r="T97" s="11">
        <f t="shared" si="11"/>
        <v>40965.005104166667</v>
      </c>
    </row>
    <row r="98" spans="1:20" ht="42.75" x14ac:dyDescent="0.4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7"/>
        <v>0.87209302325581395</v>
      </c>
      <c r="P98">
        <f t="shared" si="8"/>
        <v>4.9142857142857146</v>
      </c>
      <c r="Q98" t="str">
        <f t="shared" si="9"/>
        <v>film &amp; video</v>
      </c>
      <c r="R98" t="str">
        <f t="shared" si="6"/>
        <v>shorts</v>
      </c>
      <c r="S98" s="11">
        <f t="shared" si="10"/>
        <v>40324.662511574075</v>
      </c>
      <c r="T98" s="11">
        <f t="shared" si="11"/>
        <v>40391.125</v>
      </c>
    </row>
    <row r="99" spans="1:20" ht="42.75" x14ac:dyDescent="0.4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7"/>
        <v>0.94117647058823528</v>
      </c>
      <c r="P99">
        <f t="shared" si="8"/>
        <v>0.28333333333333333</v>
      </c>
      <c r="Q99" t="str">
        <f t="shared" si="9"/>
        <v>film &amp; video</v>
      </c>
      <c r="R99" t="str">
        <f t="shared" si="6"/>
        <v>shorts</v>
      </c>
      <c r="S99" s="11">
        <f t="shared" si="10"/>
        <v>40706.135208333333</v>
      </c>
      <c r="T99" s="11">
        <f t="shared" si="11"/>
        <v>40736.135208333333</v>
      </c>
    </row>
    <row r="100" spans="1:20" ht="42.75" x14ac:dyDescent="0.4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7"/>
        <v>0.94117647058823528</v>
      </c>
      <c r="P100">
        <f t="shared" si="8"/>
        <v>8.5</v>
      </c>
      <c r="Q100" t="str">
        <f t="shared" si="9"/>
        <v>film &amp; video</v>
      </c>
      <c r="R100" t="str">
        <f t="shared" si="6"/>
        <v>shorts</v>
      </c>
      <c r="S100" s="11">
        <f t="shared" si="10"/>
        <v>41214.79483796296</v>
      </c>
      <c r="T100" s="11">
        <f t="shared" si="11"/>
        <v>41250.979166666664</v>
      </c>
    </row>
    <row r="101" spans="1:20" ht="28.5" x14ac:dyDescent="0.4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7"/>
        <v>0.94322419181407169</v>
      </c>
      <c r="P101">
        <f t="shared" si="8"/>
        <v>0.49696562499999997</v>
      </c>
      <c r="Q101" t="str">
        <f t="shared" si="9"/>
        <v>film &amp; video</v>
      </c>
      <c r="R101" t="str">
        <f t="shared" si="6"/>
        <v>shorts</v>
      </c>
      <c r="S101" s="11">
        <f t="shared" si="10"/>
        <v>41631.902766203704</v>
      </c>
      <c r="T101" s="11">
        <f t="shared" si="11"/>
        <v>41661.902766203704</v>
      </c>
    </row>
    <row r="102" spans="1:20" ht="42.75" x14ac:dyDescent="0.4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7"/>
        <v>1</v>
      </c>
      <c r="P102">
        <f t="shared" si="8"/>
        <v>3.3333333333333335</v>
      </c>
      <c r="Q102" t="str">
        <f t="shared" si="9"/>
        <v>film &amp; video</v>
      </c>
      <c r="R102" t="str">
        <f t="shared" si="6"/>
        <v>shorts</v>
      </c>
      <c r="S102" s="11">
        <f t="shared" si="10"/>
        <v>41197.753310185188</v>
      </c>
      <c r="T102" s="11">
        <f t="shared" si="11"/>
        <v>41217.794976851852</v>
      </c>
    </row>
    <row r="103" spans="1:20" ht="42.75" x14ac:dyDescent="0.4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7"/>
        <v>1</v>
      </c>
      <c r="P103">
        <f t="shared" si="8"/>
        <v>0.7</v>
      </c>
      <c r="Q103" t="str">
        <f t="shared" si="9"/>
        <v>film &amp; video</v>
      </c>
      <c r="R103" t="str">
        <f t="shared" si="6"/>
        <v>shorts</v>
      </c>
      <c r="S103" s="11">
        <f t="shared" si="10"/>
        <v>41274.776736111111</v>
      </c>
      <c r="T103" s="11">
        <f t="shared" si="11"/>
        <v>41298.776736111111</v>
      </c>
    </row>
    <row r="104" spans="1:20" ht="42.75" x14ac:dyDescent="0.4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7"/>
        <v>0.78277886497064575</v>
      </c>
      <c r="P104">
        <f t="shared" si="8"/>
        <v>2.19</v>
      </c>
      <c r="Q104" t="str">
        <f t="shared" si="9"/>
        <v>film &amp; video</v>
      </c>
      <c r="R104" t="str">
        <f t="shared" si="6"/>
        <v>shorts</v>
      </c>
      <c r="S104" s="11">
        <f t="shared" si="10"/>
        <v>40505.131168981483</v>
      </c>
      <c r="T104" s="11">
        <f t="shared" si="11"/>
        <v>40535.131168981483</v>
      </c>
    </row>
    <row r="105" spans="1:20" ht="42.75" x14ac:dyDescent="0.4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7"/>
        <v>0.95098756400877837</v>
      </c>
      <c r="P105">
        <f t="shared" si="8"/>
        <v>0.22783333333333333</v>
      </c>
      <c r="Q105" t="str">
        <f t="shared" si="9"/>
        <v>film &amp; video</v>
      </c>
      <c r="R105" t="str">
        <f t="shared" si="6"/>
        <v>shorts</v>
      </c>
      <c r="S105" s="11">
        <f t="shared" si="10"/>
        <v>41682.805902777778</v>
      </c>
      <c r="T105" s="11">
        <f t="shared" si="11"/>
        <v>41705.805902777778</v>
      </c>
    </row>
    <row r="106" spans="1:20" ht="28.5" x14ac:dyDescent="0.4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7"/>
        <v>0.83333333333333337</v>
      </c>
      <c r="P106">
        <f t="shared" si="8"/>
        <v>0.46153846153846156</v>
      </c>
      <c r="Q106" t="str">
        <f t="shared" si="9"/>
        <v>film &amp; video</v>
      </c>
      <c r="R106" t="str">
        <f t="shared" si="6"/>
        <v>shorts</v>
      </c>
      <c r="S106" s="11">
        <f t="shared" si="10"/>
        <v>40612.695208333331</v>
      </c>
      <c r="T106" s="11">
        <f t="shared" si="11"/>
        <v>40636.041666666664</v>
      </c>
    </row>
    <row r="107" spans="1:20" ht="42.75" x14ac:dyDescent="0.4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7"/>
        <v>0.93101988997037666</v>
      </c>
      <c r="P107">
        <f t="shared" si="8"/>
        <v>4.726</v>
      </c>
      <c r="Q107" t="str">
        <f t="shared" si="9"/>
        <v>film &amp; video</v>
      </c>
      <c r="R107" t="str">
        <f t="shared" si="6"/>
        <v>shorts</v>
      </c>
      <c r="S107" s="11">
        <f t="shared" si="10"/>
        <v>42485.724768518514</v>
      </c>
      <c r="T107" s="11">
        <f t="shared" si="11"/>
        <v>42504</v>
      </c>
    </row>
    <row r="108" spans="1:20" x14ac:dyDescent="0.4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7"/>
        <v>0.99502487562189057</v>
      </c>
      <c r="P108">
        <f t="shared" si="8"/>
        <v>2.2840909090909092</v>
      </c>
      <c r="Q108" t="str">
        <f t="shared" si="9"/>
        <v>film &amp; video</v>
      </c>
      <c r="R108" t="str">
        <f t="shared" si="6"/>
        <v>shorts</v>
      </c>
      <c r="S108" s="11">
        <f t="shared" si="10"/>
        <v>40987.776631944449</v>
      </c>
      <c r="T108" s="11">
        <f t="shared" si="11"/>
        <v>41001.776631944449</v>
      </c>
    </row>
    <row r="109" spans="1:20" ht="42.75" x14ac:dyDescent="0.4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7"/>
        <v>0.97592713077423554</v>
      </c>
      <c r="P109">
        <f t="shared" si="8"/>
        <v>1.5369999999999999</v>
      </c>
      <c r="Q109" t="str">
        <f t="shared" si="9"/>
        <v>film &amp; video</v>
      </c>
      <c r="R109" t="str">
        <f t="shared" si="6"/>
        <v>shorts</v>
      </c>
      <c r="S109" s="11">
        <f t="shared" si="10"/>
        <v>40635.982488425929</v>
      </c>
      <c r="T109" s="11">
        <f t="shared" si="11"/>
        <v>40657.982488425929</v>
      </c>
    </row>
    <row r="110" spans="1:20" ht="42.75" x14ac:dyDescent="0.4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7"/>
        <v>0.40540540540540543</v>
      </c>
      <c r="P110">
        <f t="shared" si="8"/>
        <v>0.49333333333333335</v>
      </c>
      <c r="Q110" t="str">
        <f t="shared" si="9"/>
        <v>film &amp; video</v>
      </c>
      <c r="R110" t="str">
        <f t="shared" si="6"/>
        <v>shorts</v>
      </c>
      <c r="S110" s="11">
        <f t="shared" si="10"/>
        <v>41365.613078703704</v>
      </c>
      <c r="T110" s="11">
        <f t="shared" si="11"/>
        <v>41425.613078703704</v>
      </c>
    </row>
    <row r="111" spans="1:20" ht="42.75" x14ac:dyDescent="0.4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7"/>
        <v>0.45558086560364464</v>
      </c>
      <c r="P111">
        <f t="shared" si="8"/>
        <v>1.4633333333333334</v>
      </c>
      <c r="Q111" t="str">
        <f t="shared" si="9"/>
        <v>film &amp; video</v>
      </c>
      <c r="R111" t="str">
        <f t="shared" si="6"/>
        <v>shorts</v>
      </c>
      <c r="S111" s="11">
        <f t="shared" si="10"/>
        <v>40570.025810185187</v>
      </c>
      <c r="T111" s="11">
        <f t="shared" si="11"/>
        <v>40600.025810185187</v>
      </c>
    </row>
    <row r="112" spans="1:20" ht="42.75" x14ac:dyDescent="0.4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7"/>
        <v>0.76470588235294112</v>
      </c>
      <c r="P112">
        <f t="shared" si="8"/>
        <v>1.7</v>
      </c>
      <c r="Q112" t="str">
        <f t="shared" si="9"/>
        <v>film &amp; video</v>
      </c>
      <c r="R112" t="str">
        <f t="shared" si="6"/>
        <v>shorts</v>
      </c>
      <c r="S112" s="11">
        <f t="shared" si="10"/>
        <v>41557.949687500004</v>
      </c>
      <c r="T112" s="11">
        <f t="shared" si="11"/>
        <v>41592.249305555553</v>
      </c>
    </row>
    <row r="113" spans="1:20" ht="42.75" x14ac:dyDescent="0.4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7"/>
        <v>0.64695009242144175</v>
      </c>
      <c r="P113">
        <f t="shared" si="8"/>
        <v>4.1615384615384619</v>
      </c>
      <c r="Q113" t="str">
        <f t="shared" si="9"/>
        <v>film &amp; video</v>
      </c>
      <c r="R113" t="str">
        <f t="shared" si="6"/>
        <v>shorts</v>
      </c>
      <c r="S113" s="11">
        <f t="shared" si="10"/>
        <v>42125.333182870367</v>
      </c>
      <c r="T113" s="11">
        <f t="shared" si="11"/>
        <v>42155.333182870367</v>
      </c>
    </row>
    <row r="114" spans="1:20" ht="42.75" x14ac:dyDescent="0.4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7"/>
        <v>0.96153846153846156</v>
      </c>
      <c r="P114">
        <f t="shared" si="8"/>
        <v>1.4857142857142858</v>
      </c>
      <c r="Q114" t="str">
        <f t="shared" si="9"/>
        <v>film &amp; video</v>
      </c>
      <c r="R114" t="str">
        <f t="shared" si="6"/>
        <v>shorts</v>
      </c>
      <c r="S114" s="11">
        <f t="shared" si="10"/>
        <v>41718.043032407404</v>
      </c>
      <c r="T114" s="11">
        <f t="shared" si="11"/>
        <v>41742.083333333336</v>
      </c>
    </row>
    <row r="115" spans="1:20" ht="28.5" x14ac:dyDescent="0.4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7"/>
        <v>0.70921985815602839</v>
      </c>
      <c r="P115">
        <f t="shared" si="8"/>
        <v>1.41</v>
      </c>
      <c r="Q115" t="str">
        <f t="shared" si="9"/>
        <v>film &amp; video</v>
      </c>
      <c r="R115" t="str">
        <f t="shared" si="6"/>
        <v>shorts</v>
      </c>
      <c r="S115" s="11">
        <f t="shared" si="10"/>
        <v>40753.758425925924</v>
      </c>
      <c r="T115" s="11">
        <f t="shared" si="11"/>
        <v>40761.625</v>
      </c>
    </row>
    <row r="116" spans="1:20" ht="42.75" x14ac:dyDescent="0.4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7"/>
        <v>0.967741935483871</v>
      </c>
      <c r="P116">
        <f t="shared" si="8"/>
        <v>0.62</v>
      </c>
      <c r="Q116" t="str">
        <f t="shared" si="9"/>
        <v>film &amp; video</v>
      </c>
      <c r="R116" t="str">
        <f t="shared" si="6"/>
        <v>shorts</v>
      </c>
      <c r="S116" s="11">
        <f t="shared" si="10"/>
        <v>40861.27416666667</v>
      </c>
      <c r="T116" s="11">
        <f t="shared" si="11"/>
        <v>40921.27416666667</v>
      </c>
    </row>
    <row r="117" spans="1:20" x14ac:dyDescent="0.4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7"/>
        <v>0.71202531645569622</v>
      </c>
      <c r="P117">
        <f t="shared" si="8"/>
        <v>0.21066666666666667</v>
      </c>
      <c r="Q117" t="str">
        <f t="shared" si="9"/>
        <v>film &amp; video</v>
      </c>
      <c r="R117" t="str">
        <f t="shared" si="6"/>
        <v>shorts</v>
      </c>
      <c r="S117" s="11">
        <f t="shared" si="10"/>
        <v>40918.738935185182</v>
      </c>
      <c r="T117" s="11">
        <f t="shared" si="11"/>
        <v>40943.738935185182</v>
      </c>
    </row>
    <row r="118" spans="1:20" ht="42.75" x14ac:dyDescent="0.4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7"/>
        <v>0.87983911513323276</v>
      </c>
      <c r="P118">
        <f t="shared" si="8"/>
        <v>8.84</v>
      </c>
      <c r="Q118" t="str">
        <f t="shared" si="9"/>
        <v>film &amp; video</v>
      </c>
      <c r="R118" t="str">
        <f t="shared" si="6"/>
        <v>shorts</v>
      </c>
      <c r="S118" s="11">
        <f t="shared" si="10"/>
        <v>40595.497164351851</v>
      </c>
      <c r="T118" s="11">
        <f t="shared" si="11"/>
        <v>40641.455497685187</v>
      </c>
    </row>
    <row r="119" spans="1:20" ht="57" x14ac:dyDescent="0.4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7"/>
        <v>0.9950864840719823</v>
      </c>
      <c r="P119">
        <f t="shared" si="8"/>
        <v>1.2920628571428572</v>
      </c>
      <c r="Q119" t="str">
        <f t="shared" si="9"/>
        <v>film &amp; video</v>
      </c>
      <c r="R119" t="str">
        <f t="shared" si="6"/>
        <v>shorts</v>
      </c>
      <c r="S119" s="11">
        <f t="shared" si="10"/>
        <v>40248.834999999999</v>
      </c>
      <c r="T119" s="11">
        <f t="shared" si="11"/>
        <v>40338.791666666664</v>
      </c>
    </row>
    <row r="120" spans="1:20" ht="28.5" x14ac:dyDescent="0.4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7"/>
        <v>0.88470834704631274</v>
      </c>
      <c r="P120">
        <f t="shared" si="8"/>
        <v>1.2559066666666667</v>
      </c>
      <c r="Q120" t="str">
        <f t="shared" si="9"/>
        <v>film &amp; video</v>
      </c>
      <c r="R120" t="str">
        <f t="shared" si="6"/>
        <v>shorts</v>
      </c>
      <c r="S120" s="11">
        <f t="shared" si="10"/>
        <v>40723.053657407407</v>
      </c>
      <c r="T120" s="11">
        <f t="shared" si="11"/>
        <v>40753.053657407407</v>
      </c>
    </row>
    <row r="121" spans="1:20" ht="42.75" x14ac:dyDescent="0.4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7"/>
        <v>0.95641682116476856</v>
      </c>
      <c r="P121">
        <f t="shared" si="8"/>
        <v>0.67962</v>
      </c>
      <c r="Q121" t="str">
        <f t="shared" si="9"/>
        <v>film &amp; video</v>
      </c>
      <c r="R121" t="str">
        <f t="shared" si="6"/>
        <v>shorts</v>
      </c>
      <c r="S121" s="11">
        <f t="shared" si="10"/>
        <v>40739.069282407407</v>
      </c>
      <c r="T121" s="11">
        <f t="shared" si="11"/>
        <v>40768.958333333336</v>
      </c>
    </row>
    <row r="122" spans="1:20" ht="42.75" x14ac:dyDescent="0.4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7"/>
        <v>7000</v>
      </c>
      <c r="P122">
        <f t="shared" si="8"/>
        <v>3.0769230769230769E-3</v>
      </c>
      <c r="Q122" t="str">
        <f t="shared" si="9"/>
        <v>film &amp; video</v>
      </c>
      <c r="R122" t="str">
        <f>RIGHT(N122,15)</f>
        <v>science fiction</v>
      </c>
      <c r="S122" s="11">
        <f t="shared" si="10"/>
        <v>42616.049849537041</v>
      </c>
      <c r="T122" s="11">
        <f t="shared" si="11"/>
        <v>42646.049849537041</v>
      </c>
    </row>
    <row r="123" spans="1:20" ht="42.75" x14ac:dyDescent="0.4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7"/>
        <v>3000</v>
      </c>
      <c r="P123">
        <f t="shared" si="8"/>
        <v>1.4285714285714285E-5</v>
      </c>
      <c r="Q123" t="str">
        <f t="shared" si="9"/>
        <v>film &amp; video</v>
      </c>
      <c r="R123" t="str">
        <f t="shared" ref="R123:R161" si="12">RIGHT(N123,15)</f>
        <v>science fiction</v>
      </c>
      <c r="S123" s="11">
        <f t="shared" si="10"/>
        <v>42096.704976851848</v>
      </c>
      <c r="T123" s="11">
        <f t="shared" si="11"/>
        <v>42112.427777777775</v>
      </c>
    </row>
    <row r="124" spans="1:20" ht="28.5" x14ac:dyDescent="0.4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 t="str">
        <f>IFERROR($D124/$E124,"0")</f>
        <v>0</v>
      </c>
      <c r="P124">
        <f>AVERAGE(E124,D124)</f>
        <v>50000000</v>
      </c>
      <c r="Q124" t="str">
        <f t="shared" si="9"/>
        <v>film &amp; video</v>
      </c>
      <c r="R124" t="str">
        <f t="shared" si="12"/>
        <v>science fiction</v>
      </c>
      <c r="S124" s="11">
        <f t="shared" si="10"/>
        <v>42593.431793981479</v>
      </c>
      <c r="T124" s="11">
        <f t="shared" si="11"/>
        <v>42653.431793981479</v>
      </c>
    </row>
    <row r="125" spans="1:20" ht="42.75" x14ac:dyDescent="0.4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7"/>
        <v>364.23841059602648</v>
      </c>
      <c r="P125">
        <f>AVERAGE($E125/$D124)</f>
        <v>1.5099999999999999E-6</v>
      </c>
      <c r="Q125" t="str">
        <f t="shared" si="9"/>
        <v>film &amp; video</v>
      </c>
      <c r="R125" t="str">
        <f t="shared" si="12"/>
        <v>science fiction</v>
      </c>
      <c r="S125" s="11">
        <f t="shared" si="10"/>
        <v>41904.781990740739</v>
      </c>
      <c r="T125" s="11">
        <f t="shared" si="11"/>
        <v>41940.916666666664</v>
      </c>
    </row>
    <row r="126" spans="1:20" ht="42.75" x14ac:dyDescent="0.4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 t="str">
        <f>IFERROR($D126/$E126,"0")</f>
        <v>0</v>
      </c>
      <c r="P126">
        <f>AVERAGE(E126,D126)</f>
        <v>2000</v>
      </c>
      <c r="Q126" t="str">
        <f t="shared" si="9"/>
        <v>film &amp; video</v>
      </c>
      <c r="R126" t="str">
        <f t="shared" si="12"/>
        <v>science fiction</v>
      </c>
      <c r="S126" s="11">
        <f t="shared" si="10"/>
        <v>42114.928726851853</v>
      </c>
      <c r="T126" s="11">
        <f t="shared" si="11"/>
        <v>42139.928726851853</v>
      </c>
    </row>
    <row r="127" spans="1:20" ht="42.75" x14ac:dyDescent="0.4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7"/>
        <v>7.1428571428571432</v>
      </c>
      <c r="P127">
        <f t="shared" ref="P127:P130" si="13">AVERAGE($E127/$D126)</f>
        <v>1.7500000000000002E-2</v>
      </c>
      <c r="Q127" t="str">
        <f t="shared" si="9"/>
        <v>film &amp; video</v>
      </c>
      <c r="R127" t="str">
        <f t="shared" si="12"/>
        <v>science fiction</v>
      </c>
      <c r="S127" s="11">
        <f t="shared" si="10"/>
        <v>42709.993981481486</v>
      </c>
      <c r="T127" s="11">
        <f t="shared" si="11"/>
        <v>42769.993981481486</v>
      </c>
    </row>
    <row r="128" spans="1:20" ht="42.75" x14ac:dyDescent="0.4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7"/>
        <v>18.024513338139869</v>
      </c>
      <c r="P128">
        <f t="shared" si="13"/>
        <v>2.774</v>
      </c>
      <c r="Q128" t="str">
        <f t="shared" si="9"/>
        <v>film &amp; video</v>
      </c>
      <c r="R128" t="str">
        <f t="shared" si="12"/>
        <v>science fiction</v>
      </c>
      <c r="S128" s="11">
        <f t="shared" si="10"/>
        <v>42135.589548611111</v>
      </c>
      <c r="T128" s="11">
        <f t="shared" si="11"/>
        <v>42166.083333333328</v>
      </c>
    </row>
    <row r="129" spans="1:20" ht="42.75" x14ac:dyDescent="0.4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7"/>
        <v>42.10526315789474</v>
      </c>
      <c r="P129">
        <f t="shared" si="13"/>
        <v>7.6E-3</v>
      </c>
      <c r="Q129" t="str">
        <f t="shared" si="9"/>
        <v>film &amp; video</v>
      </c>
      <c r="R129" t="str">
        <f t="shared" si="12"/>
        <v>science fiction</v>
      </c>
      <c r="S129" s="11">
        <f t="shared" si="10"/>
        <v>42067.62431712963</v>
      </c>
      <c r="T129" s="11">
        <f t="shared" si="11"/>
        <v>42097.582650462966</v>
      </c>
    </row>
    <row r="130" spans="1:20" ht="28.5" x14ac:dyDescent="0.4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si="7"/>
        <v>53.561863952865558</v>
      </c>
      <c r="P130">
        <f t="shared" si="13"/>
        <v>0.233375</v>
      </c>
      <c r="Q130" t="str">
        <f t="shared" si="9"/>
        <v>film &amp; video</v>
      </c>
      <c r="R130" t="str">
        <f t="shared" si="12"/>
        <v>science fiction</v>
      </c>
      <c r="S130" s="11">
        <f t="shared" si="10"/>
        <v>42628.22792824074</v>
      </c>
      <c r="T130" s="11">
        <f t="shared" si="11"/>
        <v>42663.22792824074</v>
      </c>
    </row>
    <row r="131" spans="1:20" ht="42.75" x14ac:dyDescent="0.4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 t="str">
        <f t="shared" ref="O131:O133" si="14">IFERROR($D131/$E131,"0")</f>
        <v>0</v>
      </c>
      <c r="P131">
        <f t="shared" ref="P131:P133" si="15">AVERAGE(E131,D131)</f>
        <v>10000</v>
      </c>
      <c r="Q131" t="str">
        <f t="shared" ref="Q131:Q194" si="16">LEFT(N131,12)</f>
        <v>film &amp; video</v>
      </c>
      <c r="R131" t="str">
        <f t="shared" si="12"/>
        <v>science fiction</v>
      </c>
      <c r="S131" s="11">
        <f t="shared" ref="S131:S194" si="17">(((J131/60)/60)/24)+DATE(1970,1,1)</f>
        <v>41882.937303240738</v>
      </c>
      <c r="T131" s="11">
        <f t="shared" ref="T131:T194" si="18">(((I131/60)/60)/24)+DATE(1970,1,1)</f>
        <v>41942.937303240738</v>
      </c>
    </row>
    <row r="132" spans="1:20" ht="42.75" x14ac:dyDescent="0.4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 t="str">
        <f t="shared" si="14"/>
        <v>0</v>
      </c>
      <c r="P132">
        <f t="shared" si="15"/>
        <v>300</v>
      </c>
      <c r="Q132" t="str">
        <f t="shared" si="16"/>
        <v>film &amp; video</v>
      </c>
      <c r="R132" t="str">
        <f t="shared" si="12"/>
        <v>science fiction</v>
      </c>
      <c r="S132" s="11">
        <f t="shared" si="17"/>
        <v>41778.915416666663</v>
      </c>
      <c r="T132" s="11">
        <f t="shared" si="18"/>
        <v>41806.844444444447</v>
      </c>
    </row>
    <row r="133" spans="1:20" x14ac:dyDescent="0.4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 t="str">
        <f t="shared" si="14"/>
        <v>0</v>
      </c>
      <c r="P133">
        <f t="shared" si="15"/>
        <v>600</v>
      </c>
      <c r="Q133" t="str">
        <f t="shared" si="16"/>
        <v>film &amp; video</v>
      </c>
      <c r="R133" t="str">
        <f t="shared" si="12"/>
        <v>science fiction</v>
      </c>
      <c r="S133" s="11">
        <f t="shared" si="17"/>
        <v>42541.837511574078</v>
      </c>
      <c r="T133" s="11">
        <f t="shared" si="18"/>
        <v>42557</v>
      </c>
    </row>
    <row r="134" spans="1:20" ht="42.75" x14ac:dyDescent="0.4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ref="O134:O194" si="19">$D134/$E134</f>
        <v>10.450685826257349</v>
      </c>
      <c r="P134">
        <f>AVERAGE($E134/$D133)</f>
        <v>6.3791666666666664</v>
      </c>
      <c r="Q134" t="str">
        <f t="shared" si="16"/>
        <v>film &amp; video</v>
      </c>
      <c r="R134" t="str">
        <f t="shared" si="12"/>
        <v>science fiction</v>
      </c>
      <c r="S134" s="11">
        <f t="shared" si="17"/>
        <v>41905.812581018516</v>
      </c>
      <c r="T134" s="11">
        <f t="shared" si="18"/>
        <v>41950.854247685187</v>
      </c>
    </row>
    <row r="135" spans="1:20" ht="28.5" x14ac:dyDescent="0.4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 t="str">
        <f t="shared" ref="O135:O136" si="20">IFERROR($D135/$E135,"0")</f>
        <v>0</v>
      </c>
      <c r="P135">
        <f t="shared" ref="P135:P136" si="21">AVERAGE(E135,D135)</f>
        <v>35882</v>
      </c>
      <c r="Q135" t="str">
        <f t="shared" si="16"/>
        <v>film &amp; video</v>
      </c>
      <c r="R135" t="str">
        <f t="shared" si="12"/>
        <v>science fiction</v>
      </c>
      <c r="S135" s="11">
        <f t="shared" si="17"/>
        <v>42491.80768518518</v>
      </c>
      <c r="T135" s="11">
        <f t="shared" si="18"/>
        <v>42521.729861111111</v>
      </c>
    </row>
    <row r="136" spans="1:20" ht="28.5" x14ac:dyDescent="0.4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 t="str">
        <f t="shared" si="20"/>
        <v>0</v>
      </c>
      <c r="P136">
        <f t="shared" si="21"/>
        <v>2500</v>
      </c>
      <c r="Q136" t="str">
        <f t="shared" si="16"/>
        <v>film &amp; video</v>
      </c>
      <c r="R136" t="str">
        <f t="shared" si="12"/>
        <v>science fiction</v>
      </c>
      <c r="S136" s="11">
        <f t="shared" si="17"/>
        <v>42221.909930555557</v>
      </c>
      <c r="T136" s="11">
        <f t="shared" si="18"/>
        <v>42251.708333333328</v>
      </c>
    </row>
    <row r="137" spans="1:20" ht="42.75" x14ac:dyDescent="0.4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19"/>
        <v>7.4441687344913152</v>
      </c>
      <c r="P137">
        <f>AVERAGE($E137/$D136)</f>
        <v>8.0600000000000005E-2</v>
      </c>
      <c r="Q137" t="str">
        <f t="shared" si="16"/>
        <v>film &amp; video</v>
      </c>
      <c r="R137" t="str">
        <f t="shared" si="12"/>
        <v>science fiction</v>
      </c>
      <c r="S137" s="11">
        <f t="shared" si="17"/>
        <v>41788.381909722222</v>
      </c>
      <c r="T137" s="11">
        <f t="shared" si="18"/>
        <v>41821.791666666664</v>
      </c>
    </row>
    <row r="138" spans="1:20" ht="42.75" x14ac:dyDescent="0.4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 t="str">
        <f t="shared" ref="O138:O139" si="22">IFERROR($D138/$E138,"0")</f>
        <v>0</v>
      </c>
      <c r="P138">
        <f t="shared" ref="P138:P139" si="23">AVERAGE(E138,D138)</f>
        <v>1500</v>
      </c>
      <c r="Q138" t="str">
        <f t="shared" si="16"/>
        <v>film &amp; video</v>
      </c>
      <c r="R138" t="str">
        <f t="shared" si="12"/>
        <v>science fiction</v>
      </c>
      <c r="S138" s="11">
        <f t="shared" si="17"/>
        <v>42096.410115740742</v>
      </c>
      <c r="T138" s="11">
        <f t="shared" si="18"/>
        <v>42140.427777777775</v>
      </c>
    </row>
    <row r="139" spans="1:20" ht="42.75" x14ac:dyDescent="0.4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 t="str">
        <f t="shared" si="22"/>
        <v>0</v>
      </c>
      <c r="P139">
        <f t="shared" si="23"/>
        <v>27500</v>
      </c>
      <c r="Q139" t="str">
        <f t="shared" si="16"/>
        <v>film &amp; video</v>
      </c>
      <c r="R139" t="str">
        <f t="shared" si="12"/>
        <v>science fiction</v>
      </c>
      <c r="S139" s="11">
        <f t="shared" si="17"/>
        <v>42239.573993055557</v>
      </c>
      <c r="T139" s="11">
        <f t="shared" si="18"/>
        <v>42289.573993055557</v>
      </c>
    </row>
    <row r="140" spans="1:20" ht="42.75" x14ac:dyDescent="0.4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19"/>
        <v>31.833616298811545</v>
      </c>
      <c r="P140">
        <f t="shared" ref="P140:P141" si="24">AVERAGE($E140/$D139)</f>
        <v>8.5672727272727275E-2</v>
      </c>
      <c r="Q140" t="str">
        <f t="shared" si="16"/>
        <v>film &amp; video</v>
      </c>
      <c r="R140" t="str">
        <f t="shared" si="12"/>
        <v>science fiction</v>
      </c>
      <c r="S140" s="11">
        <f t="shared" si="17"/>
        <v>42186.257418981477</v>
      </c>
      <c r="T140" s="11">
        <f t="shared" si="18"/>
        <v>42217.207638888889</v>
      </c>
    </row>
    <row r="141" spans="1:20" ht="42.75" x14ac:dyDescent="0.4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19"/>
        <v>1</v>
      </c>
      <c r="P141">
        <f t="shared" si="24"/>
        <v>3.3333333333333335E-3</v>
      </c>
      <c r="Q141" t="str">
        <f t="shared" si="16"/>
        <v>film &amp; video</v>
      </c>
      <c r="R141" t="str">
        <f t="shared" si="12"/>
        <v>science fiction</v>
      </c>
      <c r="S141" s="11">
        <f t="shared" si="17"/>
        <v>42187.920972222222</v>
      </c>
      <c r="T141" s="11">
        <f t="shared" si="18"/>
        <v>42197.920972222222</v>
      </c>
    </row>
    <row r="142" spans="1:20" ht="42.75" x14ac:dyDescent="0.4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 t="str">
        <f>IFERROR($D142/$E142,"0")</f>
        <v>0</v>
      </c>
      <c r="P142">
        <f>AVERAGE(E142,D142)</f>
        <v>100000</v>
      </c>
      <c r="Q142" t="str">
        <f t="shared" si="16"/>
        <v>film &amp; video</v>
      </c>
      <c r="R142" t="str">
        <f t="shared" si="12"/>
        <v>science fiction</v>
      </c>
      <c r="S142" s="11">
        <f t="shared" si="17"/>
        <v>42053.198287037041</v>
      </c>
      <c r="T142" s="11">
        <f t="shared" si="18"/>
        <v>42083.15662037037</v>
      </c>
    </row>
    <row r="143" spans="1:20" ht="42.75" x14ac:dyDescent="0.4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19"/>
        <v>9.2807424593967518</v>
      </c>
      <c r="P143">
        <f t="shared" ref="P143:P144" si="25">AVERAGE($E143/$D142)</f>
        <v>6.4650000000000003E-3</v>
      </c>
      <c r="Q143" t="str">
        <f t="shared" si="16"/>
        <v>film &amp; video</v>
      </c>
      <c r="R143" t="str">
        <f t="shared" si="12"/>
        <v>science fiction</v>
      </c>
      <c r="S143" s="11">
        <f t="shared" si="17"/>
        <v>42110.153043981481</v>
      </c>
      <c r="T143" s="11">
        <f t="shared" si="18"/>
        <v>42155.153043981481</v>
      </c>
    </row>
    <row r="144" spans="1:20" ht="42.75" x14ac:dyDescent="0.4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19"/>
        <v>300</v>
      </c>
      <c r="P144">
        <f t="shared" si="25"/>
        <v>8.3333333333333339E-4</v>
      </c>
      <c r="Q144" t="str">
        <f t="shared" si="16"/>
        <v>film &amp; video</v>
      </c>
      <c r="R144" t="str">
        <f t="shared" si="12"/>
        <v>science fiction</v>
      </c>
      <c r="S144" s="11">
        <f t="shared" si="17"/>
        <v>41938.893263888887</v>
      </c>
      <c r="T144" s="11">
        <f t="shared" si="18"/>
        <v>41959.934930555552</v>
      </c>
    </row>
    <row r="145" spans="1:20" ht="42.75" x14ac:dyDescent="0.4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 t="str">
        <f>IFERROR($D145/$E145,"0")</f>
        <v>0</v>
      </c>
      <c r="P145">
        <f>AVERAGE(E145,D145)</f>
        <v>2750</v>
      </c>
      <c r="Q145" t="str">
        <f t="shared" si="16"/>
        <v>film &amp; video</v>
      </c>
      <c r="R145" t="str">
        <f t="shared" si="12"/>
        <v>science fiction</v>
      </c>
      <c r="S145" s="11">
        <f t="shared" si="17"/>
        <v>42559.064143518524</v>
      </c>
      <c r="T145" s="11">
        <f t="shared" si="18"/>
        <v>42616.246527777781</v>
      </c>
    </row>
    <row r="146" spans="1:20" ht="42.75" x14ac:dyDescent="0.4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19"/>
        <v>3.6231884057971016</v>
      </c>
      <c r="P146">
        <f t="shared" ref="P146:P148" si="26">AVERAGE($E146/$D145)</f>
        <v>0.37636363636363634</v>
      </c>
      <c r="Q146" t="str">
        <f t="shared" si="16"/>
        <v>film &amp; video</v>
      </c>
      <c r="R146" t="str">
        <f t="shared" si="12"/>
        <v>science fiction</v>
      </c>
      <c r="S146" s="11">
        <f t="shared" si="17"/>
        <v>42047.762407407412</v>
      </c>
      <c r="T146" s="11">
        <f t="shared" si="18"/>
        <v>42107.72074074074</v>
      </c>
    </row>
    <row r="147" spans="1:20" ht="42.75" x14ac:dyDescent="0.4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19"/>
        <v>13.31360946745562</v>
      </c>
      <c r="P147">
        <f t="shared" si="26"/>
        <v>4.5066666666666665E-2</v>
      </c>
      <c r="Q147" t="str">
        <f t="shared" si="16"/>
        <v>film &amp; video</v>
      </c>
      <c r="R147" t="str">
        <f t="shared" si="12"/>
        <v>science fiction</v>
      </c>
      <c r="S147" s="11">
        <f t="shared" si="17"/>
        <v>42200.542268518519</v>
      </c>
      <c r="T147" s="11">
        <f t="shared" si="18"/>
        <v>42227.542268518519</v>
      </c>
    </row>
    <row r="148" spans="1:20" ht="42.75" x14ac:dyDescent="0.4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19"/>
        <v>173.91304347826087</v>
      </c>
      <c r="P148">
        <f t="shared" si="26"/>
        <v>2.5555555555555557E-2</v>
      </c>
      <c r="Q148" t="str">
        <f t="shared" si="16"/>
        <v>film &amp; video</v>
      </c>
      <c r="R148" t="str">
        <f t="shared" si="12"/>
        <v>science fiction</v>
      </c>
      <c r="S148" s="11">
        <f t="shared" si="17"/>
        <v>42693.016180555554</v>
      </c>
      <c r="T148" s="11">
        <f t="shared" si="18"/>
        <v>42753.016180555554</v>
      </c>
    </row>
    <row r="149" spans="1:20" ht="28.5" x14ac:dyDescent="0.4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 t="str">
        <f>IFERROR($D149/$E149,"0")</f>
        <v>0</v>
      </c>
      <c r="P149">
        <f>AVERAGE(E149,D149)</f>
        <v>3500</v>
      </c>
      <c r="Q149" t="str">
        <f t="shared" si="16"/>
        <v>film &amp; video</v>
      </c>
      <c r="R149" t="str">
        <f t="shared" si="12"/>
        <v>science fiction</v>
      </c>
      <c r="S149" s="11">
        <f t="shared" si="17"/>
        <v>41969.767824074079</v>
      </c>
      <c r="T149" s="11">
        <f t="shared" si="18"/>
        <v>42012.762499999997</v>
      </c>
    </row>
    <row r="150" spans="1:20" ht="42.75" x14ac:dyDescent="0.4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19"/>
        <v>1250</v>
      </c>
      <c r="P150">
        <f t="shared" ref="P150:P156" si="27">AVERAGE($E150/$D149)</f>
        <v>5.7142857142857143E-3</v>
      </c>
      <c r="Q150" t="str">
        <f t="shared" si="16"/>
        <v>film &amp; video</v>
      </c>
      <c r="R150" t="str">
        <f t="shared" si="12"/>
        <v>science fiction</v>
      </c>
      <c r="S150" s="11">
        <f t="shared" si="17"/>
        <v>42397.281666666662</v>
      </c>
      <c r="T150" s="11">
        <f t="shared" si="18"/>
        <v>42427.281666666662</v>
      </c>
    </row>
    <row r="151" spans="1:20" ht="42.75" x14ac:dyDescent="0.4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19"/>
        <v>108.69565217391305</v>
      </c>
      <c r="P151">
        <f t="shared" si="27"/>
        <v>1.8400000000000001E-3</v>
      </c>
      <c r="Q151" t="str">
        <f t="shared" si="16"/>
        <v>film &amp; video</v>
      </c>
      <c r="R151" t="str">
        <f t="shared" si="12"/>
        <v>science fiction</v>
      </c>
      <c r="S151" s="11">
        <f t="shared" si="17"/>
        <v>41968.172106481477</v>
      </c>
      <c r="T151" s="11">
        <f t="shared" si="18"/>
        <v>41998.333333333328</v>
      </c>
    </row>
    <row r="152" spans="1:20" ht="42.75" x14ac:dyDescent="0.4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19"/>
        <v>4.31721572794899</v>
      </c>
      <c r="P152">
        <f t="shared" si="27"/>
        <v>3.0112000000000001</v>
      </c>
      <c r="Q152" t="str">
        <f t="shared" si="16"/>
        <v>film &amp; video</v>
      </c>
      <c r="R152" t="str">
        <f t="shared" si="12"/>
        <v>science fiction</v>
      </c>
      <c r="S152" s="11">
        <f t="shared" si="17"/>
        <v>42090.161828703705</v>
      </c>
      <c r="T152" s="11">
        <f t="shared" si="18"/>
        <v>42150.161828703705</v>
      </c>
    </row>
    <row r="153" spans="1:20" ht="42.75" x14ac:dyDescent="0.4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19"/>
        <v>1785.7142857142858</v>
      </c>
      <c r="P153">
        <f t="shared" si="27"/>
        <v>1.0769230769230769E-3</v>
      </c>
      <c r="Q153" t="str">
        <f t="shared" si="16"/>
        <v>film &amp; video</v>
      </c>
      <c r="R153" t="str">
        <f t="shared" si="12"/>
        <v>science fiction</v>
      </c>
      <c r="S153" s="11">
        <f t="shared" si="17"/>
        <v>42113.550821759258</v>
      </c>
      <c r="T153" s="11">
        <f t="shared" si="18"/>
        <v>42173.550821759258</v>
      </c>
    </row>
    <row r="154" spans="1:20" ht="28.5" x14ac:dyDescent="0.4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19"/>
        <v>12666.666666666666</v>
      </c>
      <c r="P154">
        <f t="shared" si="27"/>
        <v>1.2E-4</v>
      </c>
      <c r="Q154" t="str">
        <f t="shared" si="16"/>
        <v>film &amp; video</v>
      </c>
      <c r="R154" t="str">
        <f t="shared" si="12"/>
        <v>science fiction</v>
      </c>
      <c r="S154" s="11">
        <f t="shared" si="17"/>
        <v>41875.077546296299</v>
      </c>
      <c r="T154" s="11">
        <f t="shared" si="18"/>
        <v>41905.077546296299</v>
      </c>
    </row>
    <row r="155" spans="1:20" ht="42.75" x14ac:dyDescent="0.4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19"/>
        <v>139.27576601671308</v>
      </c>
      <c r="P155">
        <f t="shared" si="27"/>
        <v>9.4473684210526318E-4</v>
      </c>
      <c r="Q155" t="str">
        <f t="shared" si="16"/>
        <v>film &amp; video</v>
      </c>
      <c r="R155" t="str">
        <f t="shared" si="12"/>
        <v>science fiction</v>
      </c>
      <c r="S155" s="11">
        <f t="shared" si="17"/>
        <v>41933.586157407408</v>
      </c>
      <c r="T155" s="11">
        <f t="shared" si="18"/>
        <v>41975.627824074079</v>
      </c>
    </row>
    <row r="156" spans="1:20" ht="28.5" x14ac:dyDescent="0.4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19"/>
        <v>37.5</v>
      </c>
      <c r="P156">
        <f t="shared" si="27"/>
        <v>8.0000000000000004E-4</v>
      </c>
      <c r="Q156" t="str">
        <f t="shared" si="16"/>
        <v>film &amp; video</v>
      </c>
      <c r="R156" t="str">
        <f t="shared" si="12"/>
        <v>science fiction</v>
      </c>
      <c r="S156" s="11">
        <f t="shared" si="17"/>
        <v>42115.547395833331</v>
      </c>
      <c r="T156" s="11">
        <f t="shared" si="18"/>
        <v>42158.547395833331</v>
      </c>
    </row>
    <row r="157" spans="1:20" ht="57" x14ac:dyDescent="0.4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19"/>
        <v>16666.666666666668</v>
      </c>
      <c r="P157">
        <f>AVERAGE(E157,D157)</f>
        <v>675040.5</v>
      </c>
      <c r="Q157" t="str">
        <f t="shared" si="16"/>
        <v>film &amp; video</v>
      </c>
      <c r="R157" t="str">
        <f t="shared" si="12"/>
        <v>science fiction</v>
      </c>
      <c r="S157" s="11">
        <f t="shared" si="17"/>
        <v>42168.559432870374</v>
      </c>
      <c r="T157" s="11">
        <f t="shared" si="18"/>
        <v>42208.559432870374</v>
      </c>
    </row>
    <row r="158" spans="1:20" ht="42.75" x14ac:dyDescent="0.4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19"/>
        <v>19.607843137254903</v>
      </c>
      <c r="P158">
        <f t="shared" ref="P158:P159" si="28">AVERAGE($E158/$D157)</f>
        <v>1.3222222222222222E-3</v>
      </c>
      <c r="Q158" t="str">
        <f t="shared" si="16"/>
        <v>film &amp; video</v>
      </c>
      <c r="R158" t="str">
        <f t="shared" si="12"/>
        <v>science fiction</v>
      </c>
      <c r="S158" s="11">
        <f t="shared" si="17"/>
        <v>41794.124953703707</v>
      </c>
      <c r="T158" s="11">
        <f t="shared" si="18"/>
        <v>41854.124953703707</v>
      </c>
    </row>
    <row r="159" spans="1:20" ht="42.75" x14ac:dyDescent="0.4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19"/>
        <v>374.375</v>
      </c>
      <c r="P159">
        <f t="shared" si="28"/>
        <v>2.2857142857142857E-4</v>
      </c>
      <c r="Q159" t="str">
        <f t="shared" si="16"/>
        <v>film &amp; video</v>
      </c>
      <c r="R159" t="str">
        <f t="shared" si="12"/>
        <v>science fiction</v>
      </c>
      <c r="S159" s="11">
        <f t="shared" si="17"/>
        <v>42396.911712962959</v>
      </c>
      <c r="T159" s="11">
        <f t="shared" si="18"/>
        <v>42426.911712962959</v>
      </c>
    </row>
    <row r="160" spans="1:20" ht="42.75" x14ac:dyDescent="0.4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 t="str">
        <f>IFERROR($D160/$E160,"0")</f>
        <v>0</v>
      </c>
      <c r="P160">
        <f t="shared" ref="P160:P162" si="29">AVERAGE(E160,D160)</f>
        <v>2500</v>
      </c>
      <c r="Q160" t="str">
        <f t="shared" si="16"/>
        <v>film &amp; video</v>
      </c>
      <c r="R160" t="str">
        <f t="shared" si="12"/>
        <v>science fiction</v>
      </c>
      <c r="S160" s="11">
        <f t="shared" si="17"/>
        <v>41904.07671296296</v>
      </c>
      <c r="T160" s="11">
        <f t="shared" si="18"/>
        <v>41934.07671296296</v>
      </c>
    </row>
    <row r="161" spans="1:20" ht="42.75" x14ac:dyDescent="0.4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19"/>
        <v>50000</v>
      </c>
      <c r="P161">
        <f t="shared" si="29"/>
        <v>250005</v>
      </c>
      <c r="Q161" t="str">
        <f t="shared" si="16"/>
        <v>film &amp; video</v>
      </c>
      <c r="R161" t="str">
        <f t="shared" si="12"/>
        <v>science fiction</v>
      </c>
      <c r="S161" s="11">
        <f t="shared" si="17"/>
        <v>42514.434548611112</v>
      </c>
      <c r="T161" s="11">
        <f t="shared" si="18"/>
        <v>42554.434548611112</v>
      </c>
    </row>
    <row r="162" spans="1:20" ht="42.75" x14ac:dyDescent="0.4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 t="str">
        <f>IFERROR($D162/$E162,"0")</f>
        <v>0</v>
      </c>
      <c r="P162">
        <f t="shared" si="29"/>
        <v>2500</v>
      </c>
      <c r="Q162" t="str">
        <f t="shared" si="16"/>
        <v>film &amp; video</v>
      </c>
      <c r="R162" t="str">
        <f>RIGHT(N162,5)</f>
        <v>drama</v>
      </c>
      <c r="S162" s="11">
        <f t="shared" si="17"/>
        <v>42171.913090277783</v>
      </c>
      <c r="T162" s="11">
        <f t="shared" si="18"/>
        <v>42231.913090277783</v>
      </c>
    </row>
    <row r="163" spans="1:20" ht="42.75" x14ac:dyDescent="0.4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19"/>
        <v>10000</v>
      </c>
      <c r="P163">
        <f t="shared" ref="P163:P164" si="30">AVERAGE($E163/$D162)</f>
        <v>1E-3</v>
      </c>
      <c r="Q163" t="str">
        <f t="shared" si="16"/>
        <v>film &amp; video</v>
      </c>
      <c r="R163" t="str">
        <f t="shared" ref="R163:R226" si="31">RIGHT(N163,5)</f>
        <v>drama</v>
      </c>
      <c r="S163" s="11">
        <f t="shared" si="17"/>
        <v>41792.687442129631</v>
      </c>
      <c r="T163" s="11">
        <f t="shared" si="18"/>
        <v>41822.687442129631</v>
      </c>
    </row>
    <row r="164" spans="1:20" ht="42.75" x14ac:dyDescent="0.4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19"/>
        <v>6.4367816091954024</v>
      </c>
      <c r="P164">
        <f t="shared" si="30"/>
        <v>8.6999999999999994E-3</v>
      </c>
      <c r="Q164" t="str">
        <f t="shared" si="16"/>
        <v>film &amp; video</v>
      </c>
      <c r="R164" t="str">
        <f t="shared" si="31"/>
        <v>drama</v>
      </c>
      <c r="S164" s="11">
        <f t="shared" si="17"/>
        <v>41835.126805555556</v>
      </c>
      <c r="T164" s="11">
        <f t="shared" si="18"/>
        <v>41867.987500000003</v>
      </c>
    </row>
    <row r="165" spans="1:20" ht="57" x14ac:dyDescent="0.4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 t="str">
        <f>IFERROR($D165/$E165,"0")</f>
        <v>0</v>
      </c>
      <c r="P165">
        <f>AVERAGE(E165,D165)</f>
        <v>1000000</v>
      </c>
      <c r="Q165" t="str">
        <f t="shared" si="16"/>
        <v>film &amp; video</v>
      </c>
      <c r="R165" t="str">
        <f t="shared" si="31"/>
        <v>drama</v>
      </c>
      <c r="S165" s="11">
        <f t="shared" si="17"/>
        <v>42243.961273148147</v>
      </c>
      <c r="T165" s="11">
        <f t="shared" si="18"/>
        <v>42278</v>
      </c>
    </row>
    <row r="166" spans="1:20" ht="42.75" x14ac:dyDescent="0.4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19"/>
        <v>187.5</v>
      </c>
      <c r="P166">
        <f>AVERAGE($E166/$D165)</f>
        <v>3.2000000000000003E-4</v>
      </c>
      <c r="Q166" t="str">
        <f t="shared" si="16"/>
        <v>film &amp; video</v>
      </c>
      <c r="R166" t="str">
        <f t="shared" si="31"/>
        <v>drama</v>
      </c>
      <c r="S166" s="11">
        <f t="shared" si="17"/>
        <v>41841.762743055559</v>
      </c>
      <c r="T166" s="11">
        <f t="shared" si="18"/>
        <v>41901.762743055559</v>
      </c>
    </row>
    <row r="167" spans="1:20" ht="28.5" x14ac:dyDescent="0.4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 t="str">
        <f>IFERROR($D167/$E167,"0")</f>
        <v>0</v>
      </c>
      <c r="P167">
        <f>AVERAGE(E167,D167)</f>
        <v>8500</v>
      </c>
      <c r="Q167" t="str">
        <f t="shared" si="16"/>
        <v>film &amp; video</v>
      </c>
      <c r="R167" t="str">
        <f t="shared" si="31"/>
        <v>drama</v>
      </c>
      <c r="S167" s="11">
        <f t="shared" si="17"/>
        <v>42351.658842592587</v>
      </c>
      <c r="T167" s="11">
        <f t="shared" si="18"/>
        <v>42381.658842592587</v>
      </c>
    </row>
    <row r="168" spans="1:20" ht="42.75" x14ac:dyDescent="0.4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19"/>
        <v>1.6666666666666667</v>
      </c>
      <c r="P168">
        <f t="shared" ref="P168:P172" si="32">AVERAGE($E168/$D167)</f>
        <v>0.17647058823529413</v>
      </c>
      <c r="Q168" t="str">
        <f t="shared" si="16"/>
        <v>film &amp; video</v>
      </c>
      <c r="R168" t="str">
        <f t="shared" si="31"/>
        <v>drama</v>
      </c>
      <c r="S168" s="11">
        <f t="shared" si="17"/>
        <v>42721.075949074075</v>
      </c>
      <c r="T168" s="11">
        <f t="shared" si="18"/>
        <v>42751.075949074075</v>
      </c>
    </row>
    <row r="169" spans="1:20" ht="42.75" x14ac:dyDescent="0.4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19"/>
        <v>10000</v>
      </c>
      <c r="P169">
        <f t="shared" si="32"/>
        <v>2.2000000000000001E-3</v>
      </c>
      <c r="Q169" t="str">
        <f t="shared" si="16"/>
        <v>film &amp; video</v>
      </c>
      <c r="R169" t="str">
        <f t="shared" si="31"/>
        <v>drama</v>
      </c>
      <c r="S169" s="11">
        <f t="shared" si="17"/>
        <v>42160.927488425921</v>
      </c>
      <c r="T169" s="11">
        <f t="shared" si="18"/>
        <v>42220.927488425921</v>
      </c>
    </row>
    <row r="170" spans="1:20" ht="42.75" x14ac:dyDescent="0.4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19"/>
        <v>24.615384615384617</v>
      </c>
      <c r="P170">
        <f t="shared" si="32"/>
        <v>2.9545454545454545E-3</v>
      </c>
      <c r="Q170" t="str">
        <f t="shared" si="16"/>
        <v>film &amp; video</v>
      </c>
      <c r="R170" t="str">
        <f t="shared" si="31"/>
        <v>drama</v>
      </c>
      <c r="S170" s="11">
        <f t="shared" si="17"/>
        <v>42052.83530092593</v>
      </c>
      <c r="T170" s="11">
        <f t="shared" si="18"/>
        <v>42082.793634259258</v>
      </c>
    </row>
    <row r="171" spans="1:20" ht="42.75" x14ac:dyDescent="0.4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19"/>
        <v>4.4642857142857144</v>
      </c>
      <c r="P171">
        <f t="shared" si="32"/>
        <v>7.0000000000000007E-2</v>
      </c>
      <c r="Q171" t="str">
        <f t="shared" si="16"/>
        <v>film &amp; video</v>
      </c>
      <c r="R171" t="str">
        <f t="shared" si="31"/>
        <v>drama</v>
      </c>
      <c r="S171" s="11">
        <f t="shared" si="17"/>
        <v>41900.505312499998</v>
      </c>
      <c r="T171" s="11">
        <f t="shared" si="18"/>
        <v>41930.505312499998</v>
      </c>
    </row>
    <row r="172" spans="1:20" ht="42.75" x14ac:dyDescent="0.4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19"/>
        <v>30.76923076923077</v>
      </c>
      <c r="P172">
        <f t="shared" si="32"/>
        <v>0.13</v>
      </c>
      <c r="Q172" t="str">
        <f t="shared" si="16"/>
        <v>film &amp; video</v>
      </c>
      <c r="R172" t="str">
        <f t="shared" si="31"/>
        <v>drama</v>
      </c>
      <c r="S172" s="11">
        <f t="shared" si="17"/>
        <v>42216.977812500001</v>
      </c>
      <c r="T172" s="11">
        <f t="shared" si="18"/>
        <v>42246.227777777778</v>
      </c>
    </row>
    <row r="173" spans="1:20" ht="42.75" x14ac:dyDescent="0.4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19"/>
        <v>50000</v>
      </c>
      <c r="P173">
        <f t="shared" ref="P173:P176" si="33">AVERAGE(E173,D173)</f>
        <v>25000.5</v>
      </c>
      <c r="Q173" t="str">
        <f t="shared" si="16"/>
        <v>film &amp; video</v>
      </c>
      <c r="R173" t="str">
        <f t="shared" si="31"/>
        <v>drama</v>
      </c>
      <c r="S173" s="11">
        <f t="shared" si="17"/>
        <v>42534.180717592593</v>
      </c>
      <c r="T173" s="11">
        <f t="shared" si="18"/>
        <v>42594.180717592593</v>
      </c>
    </row>
    <row r="174" spans="1:20" ht="42.75" x14ac:dyDescent="0.4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 t="str">
        <f t="shared" ref="O174:O176" si="34">IFERROR($D174/$E174,"0")</f>
        <v>0</v>
      </c>
      <c r="P174">
        <f t="shared" si="33"/>
        <v>47500</v>
      </c>
      <c r="Q174" t="str">
        <f t="shared" si="16"/>
        <v>film &amp; video</v>
      </c>
      <c r="R174" t="str">
        <f t="shared" si="31"/>
        <v>drama</v>
      </c>
      <c r="S174" s="11">
        <f t="shared" si="17"/>
        <v>42047.394942129627</v>
      </c>
      <c r="T174" s="11">
        <f t="shared" si="18"/>
        <v>42082.353275462956</v>
      </c>
    </row>
    <row r="175" spans="1:20" ht="42.75" x14ac:dyDescent="0.4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 t="str">
        <f t="shared" si="34"/>
        <v>0</v>
      </c>
      <c r="P175">
        <f t="shared" si="33"/>
        <v>555</v>
      </c>
      <c r="Q175" t="str">
        <f t="shared" si="16"/>
        <v>film &amp; video</v>
      </c>
      <c r="R175" t="str">
        <f t="shared" si="31"/>
        <v>drama</v>
      </c>
      <c r="S175" s="11">
        <f t="shared" si="17"/>
        <v>42033.573009259257</v>
      </c>
      <c r="T175" s="11">
        <f t="shared" si="18"/>
        <v>42063.573009259257</v>
      </c>
    </row>
    <row r="176" spans="1:20" ht="42.75" x14ac:dyDescent="0.4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 t="str">
        <f t="shared" si="34"/>
        <v>0</v>
      </c>
      <c r="P176">
        <f t="shared" si="33"/>
        <v>3000</v>
      </c>
      <c r="Q176" t="str">
        <f t="shared" si="16"/>
        <v>film &amp; video</v>
      </c>
      <c r="R176" t="str">
        <f t="shared" si="31"/>
        <v>drama</v>
      </c>
      <c r="S176" s="11">
        <f t="shared" si="17"/>
        <v>42072.758981481486</v>
      </c>
      <c r="T176" s="11">
        <f t="shared" si="18"/>
        <v>42132.758981481486</v>
      </c>
    </row>
    <row r="177" spans="1:20" ht="42.75" x14ac:dyDescent="0.4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19"/>
        <v>15.420200462606013</v>
      </c>
      <c r="P177">
        <f>AVERAGE($E177/$D176)</f>
        <v>0.21616666666666667</v>
      </c>
      <c r="Q177" t="str">
        <f t="shared" si="16"/>
        <v>film &amp; video</v>
      </c>
      <c r="R177" t="str">
        <f t="shared" si="31"/>
        <v>drama</v>
      </c>
      <c r="S177" s="11">
        <f t="shared" si="17"/>
        <v>41855.777905092589</v>
      </c>
      <c r="T177" s="11">
        <f t="shared" si="18"/>
        <v>41880.777905092589</v>
      </c>
    </row>
    <row r="178" spans="1:20" ht="42.75" x14ac:dyDescent="0.4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 t="str">
        <f>IFERROR($D178/$E178,"0")</f>
        <v>0</v>
      </c>
      <c r="P178">
        <f>AVERAGE(E178,D178)</f>
        <v>750</v>
      </c>
      <c r="Q178" t="str">
        <f t="shared" si="16"/>
        <v>film &amp; video</v>
      </c>
      <c r="R178" t="str">
        <f t="shared" si="31"/>
        <v>drama</v>
      </c>
      <c r="S178" s="11">
        <f t="shared" si="17"/>
        <v>42191.824062500003</v>
      </c>
      <c r="T178" s="11">
        <f t="shared" si="18"/>
        <v>42221.824062500003</v>
      </c>
    </row>
    <row r="179" spans="1:20" ht="28.5" x14ac:dyDescent="0.4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19"/>
        <v>2.5</v>
      </c>
      <c r="P179">
        <f>AVERAGE($E179/$D178)</f>
        <v>0.12</v>
      </c>
      <c r="Q179" t="str">
        <f t="shared" si="16"/>
        <v>film &amp; video</v>
      </c>
      <c r="R179" t="str">
        <f t="shared" si="31"/>
        <v>drama</v>
      </c>
      <c r="S179" s="11">
        <f t="shared" si="17"/>
        <v>42070.047754629632</v>
      </c>
      <c r="T179" s="11">
        <f t="shared" si="18"/>
        <v>42087.00608796296</v>
      </c>
    </row>
    <row r="180" spans="1:20" ht="28.5" x14ac:dyDescent="0.4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 t="str">
        <f>IFERROR($D180/$E180,"0")</f>
        <v>0</v>
      </c>
      <c r="P180">
        <f>AVERAGE(E180,D180)</f>
        <v>250000</v>
      </c>
      <c r="Q180" t="str">
        <f t="shared" si="16"/>
        <v>film &amp; video</v>
      </c>
      <c r="R180" t="str">
        <f t="shared" si="31"/>
        <v>drama</v>
      </c>
      <c r="S180" s="11">
        <f t="shared" si="17"/>
        <v>42304.955381944441</v>
      </c>
      <c r="T180" s="11">
        <f t="shared" si="18"/>
        <v>42334.997048611112</v>
      </c>
    </row>
    <row r="181" spans="1:20" ht="28.5" x14ac:dyDescent="0.4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19"/>
        <v>5</v>
      </c>
      <c r="P181">
        <f t="shared" ref="P181:P183" si="35">AVERAGE($E181/$D180)</f>
        <v>4.0000000000000002E-4</v>
      </c>
      <c r="Q181" t="str">
        <f t="shared" si="16"/>
        <v>film &amp; video</v>
      </c>
      <c r="R181" t="str">
        <f t="shared" si="31"/>
        <v>drama</v>
      </c>
      <c r="S181" s="11">
        <f t="shared" si="17"/>
        <v>42403.080497685187</v>
      </c>
      <c r="T181" s="11">
        <f t="shared" si="18"/>
        <v>42433.080497685187</v>
      </c>
    </row>
    <row r="182" spans="1:20" ht="42.75" x14ac:dyDescent="0.4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19"/>
        <v>2.9925187032418954</v>
      </c>
      <c r="P182">
        <f t="shared" si="35"/>
        <v>0.40100000000000002</v>
      </c>
      <c r="Q182" t="str">
        <f t="shared" si="16"/>
        <v>film &amp; video</v>
      </c>
      <c r="R182" t="str">
        <f t="shared" si="31"/>
        <v>drama</v>
      </c>
      <c r="S182" s="11">
        <f t="shared" si="17"/>
        <v>42067.991238425922</v>
      </c>
      <c r="T182" s="11">
        <f t="shared" si="18"/>
        <v>42107.791666666672</v>
      </c>
    </row>
    <row r="183" spans="1:20" ht="42.75" x14ac:dyDescent="0.4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19"/>
        <v>4.7409972299168972</v>
      </c>
      <c r="P183">
        <f t="shared" si="35"/>
        <v>0.60166666666666668</v>
      </c>
      <c r="Q183" t="str">
        <f t="shared" si="16"/>
        <v>film &amp; video</v>
      </c>
      <c r="R183" t="str">
        <f t="shared" si="31"/>
        <v>drama</v>
      </c>
      <c r="S183" s="11">
        <f t="shared" si="17"/>
        <v>42147.741840277777</v>
      </c>
      <c r="T183" s="11">
        <f t="shared" si="18"/>
        <v>42177.741840277777</v>
      </c>
    </row>
    <row r="184" spans="1:20" ht="42.75" x14ac:dyDescent="0.4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 t="str">
        <f>IFERROR($D184/$E184,"0")</f>
        <v>0</v>
      </c>
      <c r="P184">
        <f>AVERAGE(E184,D184)</f>
        <v>500</v>
      </c>
      <c r="Q184" t="str">
        <f t="shared" si="16"/>
        <v>film &amp; video</v>
      </c>
      <c r="R184" t="str">
        <f t="shared" si="31"/>
        <v>drama</v>
      </c>
      <c r="S184" s="11">
        <f t="shared" si="17"/>
        <v>42712.011944444443</v>
      </c>
      <c r="T184" s="11">
        <f t="shared" si="18"/>
        <v>42742.011944444443</v>
      </c>
    </row>
    <row r="185" spans="1:20" x14ac:dyDescent="0.4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19"/>
        <v>2.788933511825078</v>
      </c>
      <c r="P185">
        <f t="shared" ref="P185:P187" si="36">AVERAGE($E185/$D184)</f>
        <v>4.4820000000000002</v>
      </c>
      <c r="Q185" t="str">
        <f t="shared" si="16"/>
        <v>film &amp; video</v>
      </c>
      <c r="R185" t="str">
        <f t="shared" si="31"/>
        <v>drama</v>
      </c>
      <c r="S185" s="11">
        <f t="shared" si="17"/>
        <v>41939.810300925928</v>
      </c>
      <c r="T185" s="11">
        <f t="shared" si="18"/>
        <v>41969.851967592593</v>
      </c>
    </row>
    <row r="186" spans="1:20" ht="42.75" x14ac:dyDescent="0.4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19"/>
        <v>29.411764705882351</v>
      </c>
      <c r="P186">
        <f t="shared" si="36"/>
        <v>4.0800000000000003E-3</v>
      </c>
      <c r="Q186" t="str">
        <f t="shared" si="16"/>
        <v>film &amp; video</v>
      </c>
      <c r="R186" t="str">
        <f t="shared" si="31"/>
        <v>drama</v>
      </c>
      <c r="S186" s="11">
        <f t="shared" si="17"/>
        <v>41825.791226851856</v>
      </c>
      <c r="T186" s="11">
        <f t="shared" si="18"/>
        <v>41883.165972222225</v>
      </c>
    </row>
    <row r="187" spans="1:20" x14ac:dyDescent="0.4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19"/>
        <v>18.181818181818183</v>
      </c>
      <c r="P187">
        <f t="shared" si="36"/>
        <v>1.4666666666666666</v>
      </c>
      <c r="Q187" t="str">
        <f t="shared" si="16"/>
        <v>film &amp; video</v>
      </c>
      <c r="R187" t="str">
        <f t="shared" si="31"/>
        <v>drama</v>
      </c>
      <c r="S187" s="11">
        <f t="shared" si="17"/>
        <v>42570.91133101852</v>
      </c>
      <c r="T187" s="11">
        <f t="shared" si="18"/>
        <v>42600.91133101852</v>
      </c>
    </row>
    <row r="188" spans="1:20" ht="42.75" x14ac:dyDescent="0.4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 t="str">
        <f>IFERROR($D188/$E188,"0")</f>
        <v>0</v>
      </c>
      <c r="P188">
        <f>AVERAGE(E188,D188)</f>
        <v>2500</v>
      </c>
      <c r="Q188" t="str">
        <f t="shared" si="16"/>
        <v>film &amp; video</v>
      </c>
      <c r="R188" t="str">
        <f t="shared" si="31"/>
        <v>drama</v>
      </c>
      <c r="S188" s="11">
        <f t="shared" si="17"/>
        <v>42767.812893518523</v>
      </c>
      <c r="T188" s="11">
        <f t="shared" si="18"/>
        <v>42797.833333333328</v>
      </c>
    </row>
    <row r="189" spans="1:20" ht="28.5" x14ac:dyDescent="0.4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19"/>
        <v>6.25</v>
      </c>
      <c r="P189">
        <f>AVERAGE($E189/$D188)</f>
        <v>0.16</v>
      </c>
      <c r="Q189" t="str">
        <f t="shared" si="16"/>
        <v>film &amp; video</v>
      </c>
      <c r="R189" t="str">
        <f t="shared" si="31"/>
        <v>drama</v>
      </c>
      <c r="S189" s="11">
        <f t="shared" si="17"/>
        <v>42182.234456018516</v>
      </c>
      <c r="T189" s="11">
        <f t="shared" si="18"/>
        <v>42206.290972222225</v>
      </c>
    </row>
    <row r="190" spans="1:20" ht="42.75" x14ac:dyDescent="0.4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 t="str">
        <f>IFERROR($D190/$E190,"0")</f>
        <v>0</v>
      </c>
      <c r="P190">
        <f>AVERAGE(E190,D190)</f>
        <v>750</v>
      </c>
      <c r="Q190" t="str">
        <f t="shared" si="16"/>
        <v>film &amp; video</v>
      </c>
      <c r="R190" t="str">
        <f t="shared" si="31"/>
        <v>drama</v>
      </c>
      <c r="S190" s="11">
        <f t="shared" si="17"/>
        <v>41857.18304398148</v>
      </c>
      <c r="T190" s="11">
        <f t="shared" si="18"/>
        <v>41887.18304398148</v>
      </c>
    </row>
    <row r="191" spans="1:20" ht="42.75" x14ac:dyDescent="0.4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19"/>
        <v>1449.2753623188405</v>
      </c>
      <c r="P191">
        <f t="shared" ref="P191:P193" si="37">AVERAGE($E191/$D190)</f>
        <v>0.23</v>
      </c>
      <c r="Q191" t="str">
        <f t="shared" si="16"/>
        <v>film &amp; video</v>
      </c>
      <c r="R191" t="str">
        <f t="shared" si="31"/>
        <v>drama</v>
      </c>
      <c r="S191" s="11">
        <f t="shared" si="17"/>
        <v>42556.690706018519</v>
      </c>
      <c r="T191" s="11">
        <f t="shared" si="18"/>
        <v>42616.690706018519</v>
      </c>
    </row>
    <row r="192" spans="1:20" x14ac:dyDescent="0.4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19"/>
        <v>240</v>
      </c>
      <c r="P192">
        <f t="shared" si="37"/>
        <v>1E-4</v>
      </c>
      <c r="Q192" t="str">
        <f t="shared" si="16"/>
        <v>film &amp; video</v>
      </c>
      <c r="R192" t="str">
        <f t="shared" si="31"/>
        <v>drama</v>
      </c>
      <c r="S192" s="11">
        <f t="shared" si="17"/>
        <v>42527.650995370372</v>
      </c>
      <c r="T192" s="11">
        <f t="shared" si="18"/>
        <v>42537.650995370372</v>
      </c>
    </row>
    <row r="193" spans="1:20" ht="42.75" x14ac:dyDescent="0.4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19"/>
        <v>20</v>
      </c>
      <c r="P193">
        <f t="shared" si="37"/>
        <v>2.0833333333333332E-2</v>
      </c>
      <c r="Q193" t="str">
        <f t="shared" si="16"/>
        <v>film &amp; video</v>
      </c>
      <c r="R193" t="str">
        <f t="shared" si="31"/>
        <v>drama</v>
      </c>
      <c r="S193" s="11">
        <f t="shared" si="17"/>
        <v>42239.441412037035</v>
      </c>
      <c r="T193" s="11">
        <f t="shared" si="18"/>
        <v>42279.441412037035</v>
      </c>
    </row>
    <row r="194" spans="1:20" ht="42.75" x14ac:dyDescent="0.4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si="19"/>
        <v>58823.529411764706</v>
      </c>
      <c r="P194">
        <f t="shared" ref="P194:P195" si="38">AVERAGE(E194,D194)</f>
        <v>500008.5</v>
      </c>
      <c r="Q194" t="str">
        <f t="shared" si="16"/>
        <v>film &amp; video</v>
      </c>
      <c r="R194" t="str">
        <f t="shared" si="31"/>
        <v>drama</v>
      </c>
      <c r="S194" s="11">
        <f t="shared" si="17"/>
        <v>41899.792037037041</v>
      </c>
      <c r="T194" s="11">
        <f t="shared" si="18"/>
        <v>41929.792037037041</v>
      </c>
    </row>
    <row r="195" spans="1:20" ht="42.75" x14ac:dyDescent="0.4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 t="str">
        <f>IFERROR($D195/$E195,"0")</f>
        <v>0</v>
      </c>
      <c r="P195">
        <f t="shared" si="38"/>
        <v>500</v>
      </c>
      <c r="Q195" t="str">
        <f t="shared" ref="Q195:Q258" si="39">LEFT(N195,12)</f>
        <v>film &amp; video</v>
      </c>
      <c r="R195" t="str">
        <f t="shared" si="31"/>
        <v>drama</v>
      </c>
      <c r="S195" s="11">
        <f t="shared" ref="S195:S258" si="40">(((J195/60)/60)/24)+DATE(1970,1,1)</f>
        <v>41911.934791666667</v>
      </c>
      <c r="T195" s="11">
        <f t="shared" ref="T195:T258" si="41">(((I195/60)/60)/24)+DATE(1970,1,1)</f>
        <v>41971.976458333331</v>
      </c>
    </row>
    <row r="196" spans="1:20" ht="42.75" x14ac:dyDescent="0.4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ref="O196:O258" si="42">$D196/$E196</f>
        <v>833.33333333333337</v>
      </c>
      <c r="P196">
        <f>AVERAGE($E196/$D195)</f>
        <v>3.0000000000000001E-3</v>
      </c>
      <c r="Q196" t="str">
        <f t="shared" si="39"/>
        <v>film &amp; video</v>
      </c>
      <c r="R196" t="str">
        <f t="shared" si="31"/>
        <v>drama</v>
      </c>
      <c r="S196" s="11">
        <f t="shared" si="40"/>
        <v>42375.996886574074</v>
      </c>
      <c r="T196" s="11">
        <f t="shared" si="41"/>
        <v>42435.996886574074</v>
      </c>
    </row>
    <row r="197" spans="1:20" ht="42.75" x14ac:dyDescent="0.4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 t="str">
        <f>IFERROR($D197/$E197,"0")</f>
        <v>0</v>
      </c>
      <c r="P197">
        <f>AVERAGE(E197,D197)</f>
        <v>1000000</v>
      </c>
      <c r="Q197" t="str">
        <f t="shared" si="39"/>
        <v>film &amp; video</v>
      </c>
      <c r="R197" t="str">
        <f t="shared" si="31"/>
        <v>drama</v>
      </c>
      <c r="S197" s="11">
        <f t="shared" si="40"/>
        <v>42135.67050925926</v>
      </c>
      <c r="T197" s="11">
        <f t="shared" si="41"/>
        <v>42195.67050925926</v>
      </c>
    </row>
    <row r="198" spans="1:20" ht="42.75" x14ac:dyDescent="0.4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42"/>
        <v>2.3890784982935154</v>
      </c>
      <c r="P198">
        <f t="shared" ref="P198:P200" si="43">AVERAGE($E198/$D197)</f>
        <v>7.3249999999999997E-4</v>
      </c>
      <c r="Q198" t="str">
        <f t="shared" si="39"/>
        <v>film &amp; video</v>
      </c>
      <c r="R198" t="str">
        <f t="shared" si="31"/>
        <v>drama</v>
      </c>
      <c r="S198" s="11">
        <f t="shared" si="40"/>
        <v>42259.542800925927</v>
      </c>
      <c r="T198" s="11">
        <f t="shared" si="41"/>
        <v>42287.875</v>
      </c>
    </row>
    <row r="199" spans="1:20" ht="42.75" x14ac:dyDescent="0.4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42"/>
        <v>9.5419847328244281</v>
      </c>
      <c r="P199">
        <f t="shared" si="43"/>
        <v>7.4857142857142858E-2</v>
      </c>
      <c r="Q199" t="str">
        <f t="shared" si="39"/>
        <v>film &amp; video</v>
      </c>
      <c r="R199" t="str">
        <f t="shared" si="31"/>
        <v>drama</v>
      </c>
      <c r="S199" s="11">
        <f t="shared" si="40"/>
        <v>42741.848379629635</v>
      </c>
      <c r="T199" s="11">
        <f t="shared" si="41"/>
        <v>42783.875</v>
      </c>
    </row>
    <row r="200" spans="1:20" ht="42.75" x14ac:dyDescent="0.4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42"/>
        <v>89.605734767025083</v>
      </c>
      <c r="P200">
        <f t="shared" si="43"/>
        <v>0.1116</v>
      </c>
      <c r="Q200" t="str">
        <f t="shared" si="39"/>
        <v>film &amp; video</v>
      </c>
      <c r="R200" t="str">
        <f t="shared" si="31"/>
        <v>drama</v>
      </c>
      <c r="S200" s="11">
        <f t="shared" si="40"/>
        <v>41887.383356481485</v>
      </c>
      <c r="T200" s="11">
        <f t="shared" si="41"/>
        <v>41917.383356481485</v>
      </c>
    </row>
    <row r="201" spans="1:20" ht="42.75" x14ac:dyDescent="0.4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 t="str">
        <f>IFERROR($D201/$E201,"0")</f>
        <v>0</v>
      </c>
      <c r="P201">
        <f>AVERAGE(E201,D201)</f>
        <v>5000</v>
      </c>
      <c r="Q201" t="str">
        <f t="shared" si="39"/>
        <v>film &amp; video</v>
      </c>
      <c r="R201" t="str">
        <f t="shared" si="31"/>
        <v>drama</v>
      </c>
      <c r="S201" s="11">
        <f t="shared" si="40"/>
        <v>42584.123865740738</v>
      </c>
      <c r="T201" s="11">
        <f t="shared" si="41"/>
        <v>42614.123865740738</v>
      </c>
    </row>
    <row r="202" spans="1:20" ht="28.5" x14ac:dyDescent="0.4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42"/>
        <v>3.8178867996563901</v>
      </c>
      <c r="P202">
        <f t="shared" ref="P202:P203" si="44">AVERAGE($E202/$D201)</f>
        <v>0.15715499999999999</v>
      </c>
      <c r="Q202" t="str">
        <f t="shared" si="39"/>
        <v>film &amp; video</v>
      </c>
      <c r="R202" t="str">
        <f t="shared" si="31"/>
        <v>drama</v>
      </c>
      <c r="S202" s="11">
        <f t="shared" si="40"/>
        <v>41867.083368055559</v>
      </c>
      <c r="T202" s="11">
        <f t="shared" si="41"/>
        <v>41897.083368055559</v>
      </c>
    </row>
    <row r="203" spans="1:20" ht="42.75" x14ac:dyDescent="0.4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42"/>
        <v>1.7105263157894737</v>
      </c>
      <c r="P203">
        <f t="shared" si="44"/>
        <v>6.3333333333333339E-2</v>
      </c>
      <c r="Q203" t="str">
        <f t="shared" si="39"/>
        <v>film &amp; video</v>
      </c>
      <c r="R203" t="str">
        <f t="shared" si="31"/>
        <v>drama</v>
      </c>
      <c r="S203" s="11">
        <f t="shared" si="40"/>
        <v>42023.818622685183</v>
      </c>
      <c r="T203" s="11">
        <f t="shared" si="41"/>
        <v>42043.818622685183</v>
      </c>
    </row>
    <row r="204" spans="1:20" x14ac:dyDescent="0.4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 t="str">
        <f>IFERROR($D204/$E204,"0")</f>
        <v>0</v>
      </c>
      <c r="P204">
        <f>AVERAGE(E204,D204)</f>
        <v>3000</v>
      </c>
      <c r="Q204" t="str">
        <f t="shared" si="39"/>
        <v>film &amp; video</v>
      </c>
      <c r="R204" t="str">
        <f t="shared" si="31"/>
        <v>drama</v>
      </c>
      <c r="S204" s="11">
        <f t="shared" si="40"/>
        <v>42255.927824074075</v>
      </c>
      <c r="T204" s="11">
        <f t="shared" si="41"/>
        <v>42285.874305555553</v>
      </c>
    </row>
    <row r="205" spans="1:20" ht="42.75" x14ac:dyDescent="0.4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42"/>
        <v>3.3512064343163539</v>
      </c>
      <c r="P205">
        <f t="shared" ref="P205:P207" si="45">AVERAGE($E205/$D204)</f>
        <v>0.12433333333333334</v>
      </c>
      <c r="Q205" t="str">
        <f t="shared" si="39"/>
        <v>film &amp; video</v>
      </c>
      <c r="R205" t="str">
        <f t="shared" si="31"/>
        <v>drama</v>
      </c>
      <c r="S205" s="11">
        <f t="shared" si="40"/>
        <v>41973.847962962958</v>
      </c>
      <c r="T205" s="11">
        <f t="shared" si="41"/>
        <v>42033.847962962958</v>
      </c>
    </row>
    <row r="206" spans="1:20" ht="42.75" x14ac:dyDescent="0.4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42"/>
        <v>1.9715440475799297</v>
      </c>
      <c r="P206">
        <f t="shared" si="45"/>
        <v>60.866</v>
      </c>
      <c r="Q206" t="str">
        <f t="shared" si="39"/>
        <v>film &amp; video</v>
      </c>
      <c r="R206" t="str">
        <f t="shared" si="31"/>
        <v>drama</v>
      </c>
      <c r="S206" s="11">
        <f t="shared" si="40"/>
        <v>42556.583368055552</v>
      </c>
      <c r="T206" s="11">
        <f t="shared" si="41"/>
        <v>42586.583368055552</v>
      </c>
    </row>
    <row r="207" spans="1:20" ht="42.75" x14ac:dyDescent="0.4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42"/>
        <v>6.1538461538461542</v>
      </c>
      <c r="P207">
        <f t="shared" si="45"/>
        <v>4.3333333333333331E-3</v>
      </c>
      <c r="Q207" t="str">
        <f t="shared" si="39"/>
        <v>film &amp; video</v>
      </c>
      <c r="R207" t="str">
        <f t="shared" si="31"/>
        <v>drama</v>
      </c>
      <c r="S207" s="11">
        <f t="shared" si="40"/>
        <v>42248.632199074069</v>
      </c>
      <c r="T207" s="11">
        <f t="shared" si="41"/>
        <v>42283.632199074069</v>
      </c>
    </row>
    <row r="208" spans="1:20" ht="42.75" x14ac:dyDescent="0.4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 t="str">
        <f>IFERROR($D208/$E208,"0")</f>
        <v>0</v>
      </c>
      <c r="P208">
        <f>AVERAGE(E208,D208)</f>
        <v>6350</v>
      </c>
      <c r="Q208" t="str">
        <f t="shared" si="39"/>
        <v>film &amp; video</v>
      </c>
      <c r="R208" t="str">
        <f t="shared" si="31"/>
        <v>drama</v>
      </c>
      <c r="S208" s="11">
        <f t="shared" si="40"/>
        <v>42567.004432870366</v>
      </c>
      <c r="T208" s="11">
        <f t="shared" si="41"/>
        <v>42588.004432870366</v>
      </c>
    </row>
    <row r="209" spans="1:20" ht="42.75" x14ac:dyDescent="0.4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42"/>
        <v>6.572769953051643</v>
      </c>
      <c r="P209">
        <f>AVERAGE($E209/$D208)</f>
        <v>0.16771653543307086</v>
      </c>
      <c r="Q209" t="str">
        <f t="shared" si="39"/>
        <v>film &amp; video</v>
      </c>
      <c r="R209" t="str">
        <f t="shared" si="31"/>
        <v>drama</v>
      </c>
      <c r="S209" s="11">
        <f t="shared" si="40"/>
        <v>41978.197199074071</v>
      </c>
      <c r="T209" s="11">
        <f t="shared" si="41"/>
        <v>42008.197199074071</v>
      </c>
    </row>
    <row r="210" spans="1:20" ht="42.75" x14ac:dyDescent="0.4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 t="str">
        <f t="shared" ref="O210:O211" si="46">IFERROR($D210/$E210,"0")</f>
        <v>0</v>
      </c>
      <c r="P210">
        <f t="shared" ref="P210:P211" si="47">AVERAGE(E210,D210)</f>
        <v>25000</v>
      </c>
      <c r="Q210" t="str">
        <f t="shared" si="39"/>
        <v>film &amp; video</v>
      </c>
      <c r="R210" t="str">
        <f t="shared" si="31"/>
        <v>drama</v>
      </c>
      <c r="S210" s="11">
        <f t="shared" si="40"/>
        <v>41959.369988425926</v>
      </c>
      <c r="T210" s="11">
        <f t="shared" si="41"/>
        <v>41989.369988425926</v>
      </c>
    </row>
    <row r="211" spans="1:20" ht="42.75" x14ac:dyDescent="0.4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 t="str">
        <f t="shared" si="46"/>
        <v>0</v>
      </c>
      <c r="P211">
        <f t="shared" si="47"/>
        <v>12500</v>
      </c>
      <c r="Q211" t="str">
        <f t="shared" si="39"/>
        <v>film &amp; video</v>
      </c>
      <c r="R211" t="str">
        <f t="shared" si="31"/>
        <v>drama</v>
      </c>
      <c r="S211" s="11">
        <f t="shared" si="40"/>
        <v>42165.922858796301</v>
      </c>
      <c r="T211" s="11">
        <f t="shared" si="41"/>
        <v>42195.922858796301</v>
      </c>
    </row>
    <row r="212" spans="1:20" ht="42.75" x14ac:dyDescent="0.4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42"/>
        <v>3.9603960396039604</v>
      </c>
      <c r="P212">
        <f t="shared" ref="P212:P222" si="48">AVERAGE($E212/$D211)</f>
        <v>0.1212</v>
      </c>
      <c r="Q212" t="str">
        <f t="shared" si="39"/>
        <v>film &amp; video</v>
      </c>
      <c r="R212" t="str">
        <f t="shared" si="31"/>
        <v>drama</v>
      </c>
      <c r="S212" s="11">
        <f t="shared" si="40"/>
        <v>42249.064722222218</v>
      </c>
      <c r="T212" s="11">
        <f t="shared" si="41"/>
        <v>42278.208333333328</v>
      </c>
    </row>
    <row r="213" spans="1:20" ht="42.75" x14ac:dyDescent="0.4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42"/>
        <v>2.2421524663677128</v>
      </c>
      <c r="P213">
        <f t="shared" si="48"/>
        <v>0.18583333333333332</v>
      </c>
      <c r="Q213" t="str">
        <f t="shared" si="39"/>
        <v>film &amp; video</v>
      </c>
      <c r="R213" t="str">
        <f t="shared" si="31"/>
        <v>drama</v>
      </c>
      <c r="S213" s="11">
        <f t="shared" si="40"/>
        <v>42236.159918981488</v>
      </c>
      <c r="T213" s="11">
        <f t="shared" si="41"/>
        <v>42266.159918981488</v>
      </c>
    </row>
    <row r="214" spans="1:20" ht="28.5" x14ac:dyDescent="0.4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42"/>
        <v>6300</v>
      </c>
      <c r="P214">
        <f t="shared" si="48"/>
        <v>2.0000000000000001E-4</v>
      </c>
      <c r="Q214" t="str">
        <f t="shared" si="39"/>
        <v>film &amp; video</v>
      </c>
      <c r="R214" t="str">
        <f t="shared" si="31"/>
        <v>drama</v>
      </c>
      <c r="S214" s="11">
        <f t="shared" si="40"/>
        <v>42416.881018518514</v>
      </c>
      <c r="T214" s="11">
        <f t="shared" si="41"/>
        <v>42476.839351851857</v>
      </c>
    </row>
    <row r="215" spans="1:20" ht="42.75" x14ac:dyDescent="0.4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42"/>
        <v>2500</v>
      </c>
      <c r="P215">
        <f t="shared" si="48"/>
        <v>3.1746031746031746E-3</v>
      </c>
      <c r="Q215" t="str">
        <f t="shared" si="39"/>
        <v>film &amp; video</v>
      </c>
      <c r="R215" t="str">
        <f t="shared" si="31"/>
        <v>drama</v>
      </c>
      <c r="S215" s="11">
        <f t="shared" si="40"/>
        <v>42202.594293981485</v>
      </c>
      <c r="T215" s="11">
        <f t="shared" si="41"/>
        <v>42232.587974537033</v>
      </c>
    </row>
    <row r="216" spans="1:20" ht="42.75" x14ac:dyDescent="0.4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42"/>
        <v>12500</v>
      </c>
      <c r="P216">
        <f t="shared" si="48"/>
        <v>2.0000000000000002E-5</v>
      </c>
      <c r="Q216" t="str">
        <f t="shared" si="39"/>
        <v>film &amp; video</v>
      </c>
      <c r="R216" t="str">
        <f t="shared" si="31"/>
        <v>drama</v>
      </c>
      <c r="S216" s="11">
        <f t="shared" si="40"/>
        <v>42009.64061342593</v>
      </c>
      <c r="T216" s="11">
        <f t="shared" si="41"/>
        <v>42069.64061342593</v>
      </c>
    </row>
    <row r="217" spans="1:20" ht="42.75" x14ac:dyDescent="0.4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42"/>
        <v>440</v>
      </c>
      <c r="P217">
        <f t="shared" si="48"/>
        <v>8.0000000000000004E-4</v>
      </c>
      <c r="Q217" t="str">
        <f t="shared" si="39"/>
        <v>film &amp; video</v>
      </c>
      <c r="R217" t="str">
        <f t="shared" si="31"/>
        <v>drama</v>
      </c>
      <c r="S217" s="11">
        <f t="shared" si="40"/>
        <v>42375.230115740742</v>
      </c>
      <c r="T217" s="11">
        <f t="shared" si="41"/>
        <v>42417.999305555553</v>
      </c>
    </row>
    <row r="218" spans="1:20" ht="42.75" x14ac:dyDescent="0.4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42"/>
        <v>1.7953824200462347</v>
      </c>
      <c r="P218">
        <f t="shared" si="48"/>
        <v>6.3293681818181824</v>
      </c>
      <c r="Q218" t="str">
        <f t="shared" si="39"/>
        <v>film &amp; video</v>
      </c>
      <c r="R218" t="str">
        <f t="shared" si="31"/>
        <v>drama</v>
      </c>
      <c r="S218" s="11">
        <f t="shared" si="40"/>
        <v>42066.958761574075</v>
      </c>
      <c r="T218" s="11">
        <f t="shared" si="41"/>
        <v>42116.917094907403</v>
      </c>
    </row>
    <row r="219" spans="1:20" x14ac:dyDescent="0.4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42"/>
        <v>8.3731055848614258</v>
      </c>
      <c r="P219">
        <f t="shared" si="48"/>
        <v>0.23885999999999999</v>
      </c>
      <c r="Q219" t="str">
        <f t="shared" si="39"/>
        <v>film &amp; video</v>
      </c>
      <c r="R219" t="str">
        <f t="shared" si="31"/>
        <v>drama</v>
      </c>
      <c r="S219" s="11">
        <f t="shared" si="40"/>
        <v>41970.64061342593</v>
      </c>
      <c r="T219" s="11">
        <f t="shared" si="41"/>
        <v>42001.64061342593</v>
      </c>
    </row>
    <row r="220" spans="1:20" ht="42.75" x14ac:dyDescent="0.4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42"/>
        <v>50</v>
      </c>
      <c r="P220">
        <f t="shared" si="48"/>
        <v>1E-3</v>
      </c>
      <c r="Q220" t="str">
        <f t="shared" si="39"/>
        <v>film &amp; video</v>
      </c>
      <c r="R220" t="str">
        <f t="shared" si="31"/>
        <v>drama</v>
      </c>
      <c r="S220" s="11">
        <f t="shared" si="40"/>
        <v>42079.628344907411</v>
      </c>
      <c r="T220" s="11">
        <f t="shared" si="41"/>
        <v>42139.628344907411</v>
      </c>
    </row>
    <row r="221" spans="1:20" ht="28.5" x14ac:dyDescent="0.4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42"/>
        <v>5.6721497447532618</v>
      </c>
      <c r="P221">
        <f t="shared" si="48"/>
        <v>1.7629999999999999</v>
      </c>
      <c r="Q221" t="str">
        <f t="shared" si="39"/>
        <v>film &amp; video</v>
      </c>
      <c r="R221" t="str">
        <f t="shared" si="31"/>
        <v>drama</v>
      </c>
      <c r="S221" s="11">
        <f t="shared" si="40"/>
        <v>42429.326678240745</v>
      </c>
      <c r="T221" s="11">
        <f t="shared" si="41"/>
        <v>42461.290972222225</v>
      </c>
    </row>
    <row r="222" spans="1:20" ht="42.75" x14ac:dyDescent="0.4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42"/>
        <v>138.88888888888889</v>
      </c>
      <c r="P222">
        <f t="shared" si="48"/>
        <v>7.1999999999999998E-3</v>
      </c>
      <c r="Q222" t="str">
        <f t="shared" si="39"/>
        <v>film &amp; video</v>
      </c>
      <c r="R222" t="str">
        <f t="shared" si="31"/>
        <v>drama</v>
      </c>
      <c r="S222" s="11">
        <f t="shared" si="40"/>
        <v>42195.643865740742</v>
      </c>
      <c r="T222" s="11">
        <f t="shared" si="41"/>
        <v>42236.837499999994</v>
      </c>
    </row>
    <row r="223" spans="1:20" x14ac:dyDescent="0.4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 t="str">
        <f>IFERROR($D223/$E223,"0")</f>
        <v>0</v>
      </c>
      <c r="P223">
        <f>AVERAGE(E223,D223)</f>
        <v>25000</v>
      </c>
      <c r="Q223" t="str">
        <f t="shared" si="39"/>
        <v>film &amp; video</v>
      </c>
      <c r="R223" t="str">
        <f t="shared" si="31"/>
        <v>drama</v>
      </c>
      <c r="S223" s="11">
        <f t="shared" si="40"/>
        <v>42031.837546296301</v>
      </c>
      <c r="T223" s="11">
        <f t="shared" si="41"/>
        <v>42091.79587962963</v>
      </c>
    </row>
    <row r="224" spans="1:20" ht="42.75" x14ac:dyDescent="0.4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42"/>
        <v>7.6923076923076925</v>
      </c>
      <c r="P224">
        <f>AVERAGE($E224/$D223)</f>
        <v>2.5999999999999999E-3</v>
      </c>
      <c r="Q224" t="str">
        <f t="shared" si="39"/>
        <v>film &amp; video</v>
      </c>
      <c r="R224" t="str">
        <f t="shared" si="31"/>
        <v>drama</v>
      </c>
      <c r="S224" s="11">
        <f t="shared" si="40"/>
        <v>42031.769884259258</v>
      </c>
      <c r="T224" s="11">
        <f t="shared" si="41"/>
        <v>42090.110416666663</v>
      </c>
    </row>
    <row r="225" spans="1:20" ht="42.75" x14ac:dyDescent="0.4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 t="str">
        <f t="shared" ref="O225:O227" si="49">IFERROR($D225/$E225,"0")</f>
        <v>0</v>
      </c>
      <c r="P225">
        <f t="shared" ref="P225:P227" si="50">AVERAGE(E225,D225)</f>
        <v>750000</v>
      </c>
      <c r="Q225" t="str">
        <f t="shared" si="39"/>
        <v>film &amp; video</v>
      </c>
      <c r="R225" t="str">
        <f t="shared" si="31"/>
        <v>drama</v>
      </c>
      <c r="S225" s="11">
        <f t="shared" si="40"/>
        <v>42482.048032407409</v>
      </c>
      <c r="T225" s="11">
        <f t="shared" si="41"/>
        <v>42512.045138888891</v>
      </c>
    </row>
    <row r="226" spans="1:20" ht="42.75" x14ac:dyDescent="0.4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 t="str">
        <f t="shared" si="49"/>
        <v>0</v>
      </c>
      <c r="P226">
        <f t="shared" si="50"/>
        <v>3000000</v>
      </c>
      <c r="Q226" t="str">
        <f t="shared" si="39"/>
        <v>film &amp; video</v>
      </c>
      <c r="R226" t="str">
        <f t="shared" si="31"/>
        <v>drama</v>
      </c>
      <c r="S226" s="11">
        <f t="shared" si="40"/>
        <v>42135.235254629632</v>
      </c>
      <c r="T226" s="11">
        <f t="shared" si="41"/>
        <v>42195.235254629632</v>
      </c>
    </row>
    <row r="227" spans="1:20" ht="42.75" x14ac:dyDescent="0.4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 t="str">
        <f t="shared" si="49"/>
        <v>0</v>
      </c>
      <c r="P227">
        <f t="shared" si="50"/>
        <v>100</v>
      </c>
      <c r="Q227" t="str">
        <f t="shared" si="39"/>
        <v>film &amp; video</v>
      </c>
      <c r="R227" t="str">
        <f t="shared" ref="R227:R241" si="51">RIGHT(N227,5)</f>
        <v>drama</v>
      </c>
      <c r="S227" s="11">
        <f t="shared" si="40"/>
        <v>42438.961273148147</v>
      </c>
      <c r="T227" s="11">
        <f t="shared" si="41"/>
        <v>42468.919606481482</v>
      </c>
    </row>
    <row r="228" spans="1:20" ht="42.75" x14ac:dyDescent="0.4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42"/>
        <v>116</v>
      </c>
      <c r="P228">
        <f>AVERAGE($E228/$D227)</f>
        <v>1.25</v>
      </c>
      <c r="Q228" t="str">
        <f t="shared" si="39"/>
        <v>film &amp; video</v>
      </c>
      <c r="R228" t="str">
        <f t="shared" si="51"/>
        <v>drama</v>
      </c>
      <c r="S228" s="11">
        <f t="shared" si="40"/>
        <v>42106.666018518517</v>
      </c>
      <c r="T228" s="11">
        <f t="shared" si="41"/>
        <v>42155.395138888889</v>
      </c>
    </row>
    <row r="229" spans="1:20" ht="42.75" x14ac:dyDescent="0.4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 t="str">
        <f t="shared" ref="O229:O231" si="52">IFERROR($D229/$E229,"0")</f>
        <v>0</v>
      </c>
      <c r="P229">
        <f t="shared" ref="P229:P231" si="53">AVERAGE(E229,D229)</f>
        <v>14000</v>
      </c>
      <c r="Q229" t="str">
        <f t="shared" si="39"/>
        <v>film &amp; video</v>
      </c>
      <c r="R229" t="str">
        <f t="shared" si="51"/>
        <v>drama</v>
      </c>
      <c r="S229" s="11">
        <f t="shared" si="40"/>
        <v>42164.893993055557</v>
      </c>
      <c r="T229" s="11">
        <f t="shared" si="41"/>
        <v>42194.893993055557</v>
      </c>
    </row>
    <row r="230" spans="1:20" ht="28.5" x14ac:dyDescent="0.4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 t="str">
        <f t="shared" si="52"/>
        <v>0</v>
      </c>
      <c r="P230">
        <f t="shared" si="53"/>
        <v>4000</v>
      </c>
      <c r="Q230" t="str">
        <f t="shared" si="39"/>
        <v>film &amp; video</v>
      </c>
      <c r="R230" t="str">
        <f t="shared" si="51"/>
        <v>drama</v>
      </c>
      <c r="S230" s="11">
        <f t="shared" si="40"/>
        <v>42096.686400462961</v>
      </c>
      <c r="T230" s="11">
        <f t="shared" si="41"/>
        <v>42156.686400462961</v>
      </c>
    </row>
    <row r="231" spans="1:20" ht="42.75" x14ac:dyDescent="0.4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 t="str">
        <f t="shared" si="52"/>
        <v>0</v>
      </c>
      <c r="P231">
        <f t="shared" si="53"/>
        <v>1500</v>
      </c>
      <c r="Q231" t="str">
        <f t="shared" si="39"/>
        <v>film &amp; video</v>
      </c>
      <c r="R231" t="str">
        <f t="shared" si="51"/>
        <v>drama</v>
      </c>
      <c r="S231" s="11">
        <f t="shared" si="40"/>
        <v>42383.933993055558</v>
      </c>
      <c r="T231" s="11">
        <f t="shared" si="41"/>
        <v>42413.933993055558</v>
      </c>
    </row>
    <row r="232" spans="1:20" ht="42.75" x14ac:dyDescent="0.4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42"/>
        <v>250</v>
      </c>
      <c r="P232">
        <f>AVERAGE($E232/$D231)</f>
        <v>0.02</v>
      </c>
      <c r="Q232" t="str">
        <f t="shared" si="39"/>
        <v>film &amp; video</v>
      </c>
      <c r="R232" t="str">
        <f t="shared" si="51"/>
        <v>drama</v>
      </c>
      <c r="S232" s="11">
        <f t="shared" si="40"/>
        <v>42129.777210648142</v>
      </c>
      <c r="T232" s="11">
        <f t="shared" si="41"/>
        <v>42159.777210648142</v>
      </c>
    </row>
    <row r="233" spans="1:20" ht="42.75" x14ac:dyDescent="0.4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 t="str">
        <f>IFERROR($D233/$E233,"0")</f>
        <v>0</v>
      </c>
      <c r="P233">
        <f>AVERAGE(E233,D233)</f>
        <v>750000</v>
      </c>
      <c r="Q233" t="str">
        <f t="shared" si="39"/>
        <v>film &amp; video</v>
      </c>
      <c r="R233" t="str">
        <f t="shared" si="51"/>
        <v>drama</v>
      </c>
      <c r="S233" s="11">
        <f t="shared" si="40"/>
        <v>42341.958923611113</v>
      </c>
      <c r="T233" s="11">
        <f t="shared" si="41"/>
        <v>42371.958923611113</v>
      </c>
    </row>
    <row r="234" spans="1:20" ht="42.75" x14ac:dyDescent="0.4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42"/>
        <v>36.363636363636367</v>
      </c>
      <c r="P234">
        <f>AVERAGE($E234/$D233)</f>
        <v>7.3333333333333331E-5</v>
      </c>
      <c r="Q234" t="str">
        <f t="shared" si="39"/>
        <v>film &amp; video</v>
      </c>
      <c r="R234" t="str">
        <f t="shared" si="51"/>
        <v>drama</v>
      </c>
      <c r="S234" s="11">
        <f t="shared" si="40"/>
        <v>42032.82576388889</v>
      </c>
      <c r="T234" s="11">
        <f t="shared" si="41"/>
        <v>42062.82576388889</v>
      </c>
    </row>
    <row r="235" spans="1:20" ht="42.75" x14ac:dyDescent="0.4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 t="str">
        <f>IFERROR($D235/$E235,"0")</f>
        <v>0</v>
      </c>
      <c r="P235">
        <f>AVERAGE(E235,D235)</f>
        <v>175000</v>
      </c>
      <c r="Q235" t="str">
        <f t="shared" si="39"/>
        <v>film &amp; video</v>
      </c>
      <c r="R235" t="str">
        <f t="shared" si="51"/>
        <v>drama</v>
      </c>
      <c r="S235" s="11">
        <f t="shared" si="40"/>
        <v>42612.911712962959</v>
      </c>
      <c r="T235" s="11">
        <f t="shared" si="41"/>
        <v>42642.911712962959</v>
      </c>
    </row>
    <row r="236" spans="1:20" ht="42.75" x14ac:dyDescent="0.4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42"/>
        <v>2.4937655860349128</v>
      </c>
      <c r="P236">
        <f>AVERAGE($E236/$D235)</f>
        <v>1.1457142857142857E-3</v>
      </c>
      <c r="Q236" t="str">
        <f t="shared" si="39"/>
        <v>film &amp; video</v>
      </c>
      <c r="R236" t="str">
        <f t="shared" si="51"/>
        <v>drama</v>
      </c>
      <c r="S236" s="11">
        <f t="shared" si="40"/>
        <v>42136.035405092596</v>
      </c>
      <c r="T236" s="11">
        <f t="shared" si="41"/>
        <v>42176.035405092596</v>
      </c>
    </row>
    <row r="237" spans="1:20" ht="42.75" x14ac:dyDescent="0.4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 t="str">
        <f t="shared" ref="O237:O238" si="54">IFERROR($D237/$E237,"0")</f>
        <v>0</v>
      </c>
      <c r="P237">
        <f t="shared" ref="P237:P238" si="55">AVERAGE(E237,D237)</f>
        <v>5000</v>
      </c>
      <c r="Q237" t="str">
        <f t="shared" si="39"/>
        <v>film &amp; video</v>
      </c>
      <c r="R237" t="str">
        <f t="shared" si="51"/>
        <v>drama</v>
      </c>
      <c r="S237" s="11">
        <f t="shared" si="40"/>
        <v>42164.908530092594</v>
      </c>
      <c r="T237" s="11">
        <f t="shared" si="41"/>
        <v>42194.908530092594</v>
      </c>
    </row>
    <row r="238" spans="1:20" ht="42.75" x14ac:dyDescent="0.4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 t="str">
        <f t="shared" si="54"/>
        <v>0</v>
      </c>
      <c r="P238">
        <f t="shared" si="55"/>
        <v>75000</v>
      </c>
      <c r="Q238" t="str">
        <f t="shared" si="39"/>
        <v>film &amp; video</v>
      </c>
      <c r="R238" t="str">
        <f t="shared" si="51"/>
        <v>drama</v>
      </c>
      <c r="S238" s="11">
        <f t="shared" si="40"/>
        <v>42321.08447916666</v>
      </c>
      <c r="T238" s="11">
        <f t="shared" si="41"/>
        <v>42374</v>
      </c>
    </row>
    <row r="239" spans="1:20" x14ac:dyDescent="0.4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42"/>
        <v>300</v>
      </c>
      <c r="P239">
        <f>AVERAGE($E239/$D238)</f>
        <v>3.3333333333333332E-4</v>
      </c>
      <c r="Q239" t="str">
        <f t="shared" si="39"/>
        <v>film &amp; video</v>
      </c>
      <c r="R239" t="str">
        <f t="shared" si="51"/>
        <v>drama</v>
      </c>
      <c r="S239" s="11">
        <f t="shared" si="40"/>
        <v>42377.577187499999</v>
      </c>
      <c r="T239" s="11">
        <f t="shared" si="41"/>
        <v>42437.577187499999</v>
      </c>
    </row>
    <row r="240" spans="1:20" ht="42.75" x14ac:dyDescent="0.4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 t="str">
        <f>IFERROR($D240/$E240,"0")</f>
        <v>0</v>
      </c>
      <c r="P240">
        <f>AVERAGE(E240,D240)</f>
        <v>13000</v>
      </c>
      <c r="Q240" t="str">
        <f t="shared" si="39"/>
        <v>film &amp; video</v>
      </c>
      <c r="R240" t="str">
        <f t="shared" si="51"/>
        <v>drama</v>
      </c>
      <c r="S240" s="11">
        <f t="shared" si="40"/>
        <v>42713.962499999994</v>
      </c>
      <c r="T240" s="11">
        <f t="shared" si="41"/>
        <v>42734.375</v>
      </c>
    </row>
    <row r="241" spans="1:20" ht="42.75" x14ac:dyDescent="0.4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42"/>
        <v>4</v>
      </c>
      <c r="P241">
        <f t="shared" ref="P241:P304" si="56">AVERAGE($E241/$D240)</f>
        <v>9.6153846153846159E-3</v>
      </c>
      <c r="Q241" t="str">
        <f t="shared" si="39"/>
        <v>film &amp; video</v>
      </c>
      <c r="R241" t="str">
        <f t="shared" si="51"/>
        <v>drama</v>
      </c>
      <c r="S241" s="11">
        <f t="shared" si="40"/>
        <v>42297.110300925924</v>
      </c>
      <c r="T241" s="11">
        <f t="shared" si="41"/>
        <v>42316.5</v>
      </c>
    </row>
    <row r="242" spans="1:20" ht="42.75" x14ac:dyDescent="0.4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42"/>
        <v>0.9290733051225385</v>
      </c>
      <c r="P242">
        <f t="shared" si="56"/>
        <v>16.145120000000002</v>
      </c>
      <c r="Q242" t="str">
        <f t="shared" si="39"/>
        <v>film &amp; video</v>
      </c>
      <c r="R242" t="str">
        <f>RIGHT(N242,11)</f>
        <v>documentary</v>
      </c>
      <c r="S242" s="11">
        <f t="shared" si="40"/>
        <v>41354.708460648151</v>
      </c>
      <c r="T242" s="11">
        <f t="shared" si="41"/>
        <v>41399.708460648151</v>
      </c>
    </row>
    <row r="243" spans="1:20" ht="42.75" x14ac:dyDescent="0.4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42"/>
        <v>0.8878048780487805</v>
      </c>
      <c r="P243">
        <f t="shared" si="56"/>
        <v>2.7333333333333334</v>
      </c>
      <c r="Q243" t="str">
        <f t="shared" si="39"/>
        <v>film &amp; video</v>
      </c>
      <c r="R243" t="str">
        <f t="shared" ref="R243:R306" si="57">RIGHT(N243,11)</f>
        <v>documentary</v>
      </c>
      <c r="S243" s="11">
        <f t="shared" si="40"/>
        <v>41949.697962962964</v>
      </c>
      <c r="T243" s="11">
        <f t="shared" si="41"/>
        <v>41994.697962962964</v>
      </c>
    </row>
    <row r="244" spans="1:20" ht="42.75" x14ac:dyDescent="0.4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42"/>
        <v>0.88135593220338981</v>
      </c>
      <c r="P244">
        <f t="shared" si="56"/>
        <v>0.40521978021978022</v>
      </c>
      <c r="Q244" t="str">
        <f t="shared" si="39"/>
        <v>film &amp; video</v>
      </c>
      <c r="R244" t="str">
        <f t="shared" si="57"/>
        <v>documentary</v>
      </c>
      <c r="S244" s="11">
        <f t="shared" si="40"/>
        <v>40862.492939814816</v>
      </c>
      <c r="T244" s="11">
        <f t="shared" si="41"/>
        <v>40897.492939814816</v>
      </c>
    </row>
    <row r="245" spans="1:20" ht="42.75" x14ac:dyDescent="0.4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42"/>
        <v>0.97473487211478482</v>
      </c>
      <c r="P245">
        <f t="shared" si="56"/>
        <v>1.972923076923077</v>
      </c>
      <c r="Q245" t="str">
        <f t="shared" si="39"/>
        <v>film &amp; video</v>
      </c>
      <c r="R245" t="str">
        <f t="shared" si="57"/>
        <v>documentary</v>
      </c>
      <c r="S245" s="11">
        <f t="shared" si="40"/>
        <v>41662.047500000001</v>
      </c>
      <c r="T245" s="11">
        <f t="shared" si="41"/>
        <v>41692.047500000001</v>
      </c>
    </row>
    <row r="246" spans="1:20" ht="57" x14ac:dyDescent="0.4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42"/>
        <v>0.87906567876428476</v>
      </c>
      <c r="P246">
        <f t="shared" si="56"/>
        <v>0.15926000000000001</v>
      </c>
      <c r="Q246" t="str">
        <f t="shared" si="39"/>
        <v>film &amp; video</v>
      </c>
      <c r="R246" t="str">
        <f t="shared" si="57"/>
        <v>documentary</v>
      </c>
      <c r="S246" s="11">
        <f t="shared" si="40"/>
        <v>40213.323599537034</v>
      </c>
      <c r="T246" s="11">
        <f t="shared" si="41"/>
        <v>40253.29583333333</v>
      </c>
    </row>
    <row r="247" spans="1:20" ht="42.75" x14ac:dyDescent="0.4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42"/>
        <v>0.96413420748168144</v>
      </c>
      <c r="P247">
        <f t="shared" si="56"/>
        <v>1.4817142857142858</v>
      </c>
      <c r="Q247" t="str">
        <f t="shared" si="39"/>
        <v>film &amp; video</v>
      </c>
      <c r="R247" t="str">
        <f t="shared" si="57"/>
        <v>documentary</v>
      </c>
      <c r="S247" s="11">
        <f t="shared" si="40"/>
        <v>41107.053067129629</v>
      </c>
      <c r="T247" s="11">
        <f t="shared" si="41"/>
        <v>41137.053067129629</v>
      </c>
    </row>
    <row r="248" spans="1:20" ht="42.75" x14ac:dyDescent="0.4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42"/>
        <v>0.32737510639690959</v>
      </c>
      <c r="P248">
        <f t="shared" si="56"/>
        <v>3.0546000000000002</v>
      </c>
      <c r="Q248" t="str">
        <f t="shared" si="39"/>
        <v>film &amp; video</v>
      </c>
      <c r="R248" t="str">
        <f t="shared" si="57"/>
        <v>documentary</v>
      </c>
      <c r="S248" s="11">
        <f t="shared" si="40"/>
        <v>40480.363483796296</v>
      </c>
      <c r="T248" s="11">
        <f t="shared" si="41"/>
        <v>40530.405150462961</v>
      </c>
    </row>
    <row r="249" spans="1:20" ht="57" x14ac:dyDescent="0.4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42"/>
        <v>0.74571215510812827</v>
      </c>
      <c r="P249">
        <f t="shared" si="56"/>
        <v>1.341</v>
      </c>
      <c r="Q249" t="str">
        <f t="shared" si="39"/>
        <v>film &amp; video</v>
      </c>
      <c r="R249" t="str">
        <f t="shared" si="57"/>
        <v>documentary</v>
      </c>
      <c r="S249" s="11">
        <f t="shared" si="40"/>
        <v>40430.604328703703</v>
      </c>
      <c r="T249" s="11">
        <f t="shared" si="41"/>
        <v>40467.152083333334</v>
      </c>
    </row>
    <row r="250" spans="1:20" ht="42.75" x14ac:dyDescent="0.4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42"/>
        <v>0.98684592432633256</v>
      </c>
      <c r="P250">
        <f t="shared" si="56"/>
        <v>17.226600000000001</v>
      </c>
      <c r="Q250" t="str">
        <f t="shared" si="39"/>
        <v>film &amp; video</v>
      </c>
      <c r="R250" t="str">
        <f t="shared" si="57"/>
        <v>documentary</v>
      </c>
      <c r="S250" s="11">
        <f t="shared" si="40"/>
        <v>40870.774409722224</v>
      </c>
      <c r="T250" s="11">
        <f t="shared" si="41"/>
        <v>40915.774409722224</v>
      </c>
    </row>
    <row r="251" spans="1:20" ht="57" x14ac:dyDescent="0.4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42"/>
        <v>0.88558271342543393</v>
      </c>
      <c r="P251">
        <f t="shared" si="56"/>
        <v>0.1328470588235294</v>
      </c>
      <c r="Q251" t="str">
        <f t="shared" si="39"/>
        <v>film &amp; video</v>
      </c>
      <c r="R251" t="str">
        <f t="shared" si="57"/>
        <v>documentary</v>
      </c>
      <c r="S251" s="11">
        <f t="shared" si="40"/>
        <v>40332.923842592594</v>
      </c>
      <c r="T251" s="11">
        <f t="shared" si="41"/>
        <v>40412.736111111109</v>
      </c>
    </row>
    <row r="252" spans="1:20" ht="42.75" x14ac:dyDescent="0.4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42"/>
        <v>0.94711917916337807</v>
      </c>
      <c r="P252">
        <f t="shared" si="56"/>
        <v>3.1675</v>
      </c>
      <c r="Q252" t="str">
        <f t="shared" si="39"/>
        <v>film &amp; video</v>
      </c>
      <c r="R252" t="str">
        <f t="shared" si="57"/>
        <v>documentary</v>
      </c>
      <c r="S252" s="11">
        <f t="shared" si="40"/>
        <v>41401.565868055557</v>
      </c>
      <c r="T252" s="11">
        <f t="shared" si="41"/>
        <v>41431.565868055557</v>
      </c>
    </row>
    <row r="253" spans="1:20" ht="42.75" x14ac:dyDescent="0.4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42"/>
        <v>0.79635949943117179</v>
      </c>
      <c r="P253">
        <f t="shared" si="56"/>
        <v>0.14649999999999999</v>
      </c>
      <c r="Q253" t="str">
        <f t="shared" si="39"/>
        <v>film &amp; video</v>
      </c>
      <c r="R253" t="str">
        <f t="shared" si="57"/>
        <v>documentary</v>
      </c>
      <c r="S253" s="11">
        <f t="shared" si="40"/>
        <v>41013.787569444445</v>
      </c>
      <c r="T253" s="11">
        <f t="shared" si="41"/>
        <v>41045.791666666664</v>
      </c>
    </row>
    <row r="254" spans="1:20" ht="42.75" x14ac:dyDescent="0.4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42"/>
        <v>0.54182921543129603</v>
      </c>
      <c r="P254">
        <f t="shared" si="56"/>
        <v>2.6365714285714286</v>
      </c>
      <c r="Q254" t="str">
        <f t="shared" si="39"/>
        <v>film &amp; video</v>
      </c>
      <c r="R254" t="str">
        <f t="shared" si="57"/>
        <v>documentary</v>
      </c>
      <c r="S254" s="11">
        <f t="shared" si="40"/>
        <v>40266.662708333337</v>
      </c>
      <c r="T254" s="11">
        <f t="shared" si="41"/>
        <v>40330.165972222225</v>
      </c>
    </row>
    <row r="255" spans="1:20" ht="42.75" x14ac:dyDescent="0.4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42"/>
        <v>0.99272005294506949</v>
      </c>
      <c r="P255">
        <f t="shared" si="56"/>
        <v>0.30220000000000002</v>
      </c>
      <c r="Q255" t="str">
        <f t="shared" si="39"/>
        <v>film &amp; video</v>
      </c>
      <c r="R255" t="str">
        <f t="shared" si="57"/>
        <v>documentary</v>
      </c>
      <c r="S255" s="11">
        <f t="shared" si="40"/>
        <v>40924.650868055556</v>
      </c>
      <c r="T255" s="11">
        <f t="shared" si="41"/>
        <v>40954.650868055556</v>
      </c>
    </row>
    <row r="256" spans="1:20" ht="42.75" x14ac:dyDescent="0.4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42"/>
        <v>0.85508637441239532</v>
      </c>
      <c r="P256">
        <f t="shared" si="56"/>
        <v>18.711559999999999</v>
      </c>
      <c r="Q256" t="str">
        <f t="shared" si="39"/>
        <v>film &amp; video</v>
      </c>
      <c r="R256" t="str">
        <f t="shared" si="57"/>
        <v>documentary</v>
      </c>
      <c r="S256" s="11">
        <f t="shared" si="40"/>
        <v>42263.952662037031</v>
      </c>
      <c r="T256" s="11">
        <f t="shared" si="41"/>
        <v>42294.083333333328</v>
      </c>
    </row>
    <row r="257" spans="1:20" ht="28.5" x14ac:dyDescent="0.4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42"/>
        <v>0.93691515998997499</v>
      </c>
      <c r="P257">
        <f t="shared" si="56"/>
        <v>0.35577749999999997</v>
      </c>
      <c r="Q257" t="str">
        <f t="shared" si="39"/>
        <v>film &amp; video</v>
      </c>
      <c r="R257" t="str">
        <f t="shared" si="57"/>
        <v>documentary</v>
      </c>
      <c r="S257" s="11">
        <f t="shared" si="40"/>
        <v>40588.526412037041</v>
      </c>
      <c r="T257" s="11">
        <f t="shared" si="41"/>
        <v>40618.48474537037</v>
      </c>
    </row>
    <row r="258" spans="1:20" ht="42.75" x14ac:dyDescent="0.4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si="42"/>
        <v>0.71890726096333568</v>
      </c>
      <c r="P258">
        <f t="shared" si="56"/>
        <v>2.2603749999999998</v>
      </c>
      <c r="Q258" t="str">
        <f t="shared" si="39"/>
        <v>film &amp; video</v>
      </c>
      <c r="R258" t="str">
        <f t="shared" si="57"/>
        <v>documentary</v>
      </c>
      <c r="S258" s="11">
        <f t="shared" si="40"/>
        <v>41319.769293981481</v>
      </c>
      <c r="T258" s="11">
        <f t="shared" si="41"/>
        <v>41349.769293981481</v>
      </c>
    </row>
    <row r="259" spans="1:20" ht="42.75" x14ac:dyDescent="0.4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ref="O259:O322" si="58">$D259/$E259</f>
        <v>0.93697454133088409</v>
      </c>
      <c r="P259">
        <f t="shared" si="56"/>
        <v>2.8734053846153844</v>
      </c>
      <c r="Q259" t="str">
        <f t="shared" ref="Q259:Q322" si="59">LEFT(N259,12)</f>
        <v>film &amp; video</v>
      </c>
      <c r="R259" t="str">
        <f t="shared" si="57"/>
        <v>documentary</v>
      </c>
      <c r="S259" s="11">
        <f t="shared" ref="S259:S322" si="60">(((J259/60)/60)/24)+DATE(1970,1,1)</f>
        <v>42479.626875000002</v>
      </c>
      <c r="T259" s="11">
        <f t="shared" ref="T259:T322" si="61">(((I259/60)/60)/24)+DATE(1970,1,1)</f>
        <v>42509.626875000002</v>
      </c>
    </row>
    <row r="260" spans="1:20" ht="42.75" x14ac:dyDescent="0.4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58"/>
        <v>0.52317672909908963</v>
      </c>
      <c r="P260">
        <f t="shared" si="56"/>
        <v>1.6383428571428571</v>
      </c>
      <c r="Q260" t="str">
        <f t="shared" si="59"/>
        <v>film &amp; video</v>
      </c>
      <c r="R260" t="str">
        <f t="shared" si="57"/>
        <v>documentary</v>
      </c>
      <c r="S260" s="11">
        <f t="shared" si="60"/>
        <v>40682.051689814813</v>
      </c>
      <c r="T260" s="11">
        <f t="shared" si="61"/>
        <v>40712.051689814813</v>
      </c>
    </row>
    <row r="261" spans="1:20" ht="42.75" x14ac:dyDescent="0.4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58"/>
        <v>0.75793236858311719</v>
      </c>
      <c r="P261">
        <f t="shared" si="56"/>
        <v>3.2984473333333333</v>
      </c>
      <c r="Q261" t="str">
        <f t="shared" si="59"/>
        <v>film &amp; video</v>
      </c>
      <c r="R261" t="str">
        <f t="shared" si="57"/>
        <v>documentary</v>
      </c>
      <c r="S261" s="11">
        <f t="shared" si="60"/>
        <v>42072.738067129627</v>
      </c>
      <c r="T261" s="11">
        <f t="shared" si="61"/>
        <v>42102.738067129627</v>
      </c>
    </row>
    <row r="262" spans="1:20" ht="42.75" x14ac:dyDescent="0.4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58"/>
        <v>0.93984962406015038</v>
      </c>
      <c r="P262">
        <f t="shared" si="56"/>
        <v>0.14186666666666667</v>
      </c>
      <c r="Q262" t="str">
        <f t="shared" si="59"/>
        <v>film &amp; video</v>
      </c>
      <c r="R262" t="str">
        <f t="shared" si="57"/>
        <v>documentary</v>
      </c>
      <c r="S262" s="11">
        <f t="shared" si="60"/>
        <v>40330.755543981482</v>
      </c>
      <c r="T262" s="11">
        <f t="shared" si="61"/>
        <v>40376.415972222225</v>
      </c>
    </row>
    <row r="263" spans="1:20" ht="28.5" x14ac:dyDescent="0.4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58"/>
        <v>0.93109869646182497</v>
      </c>
      <c r="P263">
        <f t="shared" si="56"/>
        <v>2.1480000000000001</v>
      </c>
      <c r="Q263" t="str">
        <f t="shared" si="59"/>
        <v>film &amp; video</v>
      </c>
      <c r="R263" t="str">
        <f t="shared" si="57"/>
        <v>documentary</v>
      </c>
      <c r="S263" s="11">
        <f t="shared" si="60"/>
        <v>41017.885462962964</v>
      </c>
      <c r="T263" s="11">
        <f t="shared" si="61"/>
        <v>41067.621527777781</v>
      </c>
    </row>
    <row r="264" spans="1:20" ht="28.5" x14ac:dyDescent="0.4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58"/>
        <v>0.41666666666666669</v>
      </c>
      <c r="P264">
        <f t="shared" si="56"/>
        <v>0.3</v>
      </c>
      <c r="Q264" t="str">
        <f t="shared" si="59"/>
        <v>film &amp; video</v>
      </c>
      <c r="R264" t="str">
        <f t="shared" si="57"/>
        <v>documentary</v>
      </c>
      <c r="S264" s="11">
        <f t="shared" si="60"/>
        <v>40555.24800925926</v>
      </c>
      <c r="T264" s="11">
        <f t="shared" si="61"/>
        <v>40600.24800925926</v>
      </c>
    </row>
    <row r="265" spans="1:20" ht="57" x14ac:dyDescent="0.4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58"/>
        <v>0.84687572302014846</v>
      </c>
      <c r="P265">
        <f t="shared" si="56"/>
        <v>11.808108000000001</v>
      </c>
      <c r="Q265" t="str">
        <f t="shared" si="59"/>
        <v>film &amp; video</v>
      </c>
      <c r="R265" t="str">
        <f t="shared" si="57"/>
        <v>documentary</v>
      </c>
      <c r="S265" s="11">
        <f t="shared" si="60"/>
        <v>41149.954791666663</v>
      </c>
      <c r="T265" s="11">
        <f t="shared" si="61"/>
        <v>41179.954791666663</v>
      </c>
    </row>
    <row r="266" spans="1:20" ht="57" x14ac:dyDescent="0.4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58"/>
        <v>0.84602368866328259</v>
      </c>
      <c r="P266">
        <f t="shared" si="56"/>
        <v>0.2364</v>
      </c>
      <c r="Q266" t="str">
        <f t="shared" si="59"/>
        <v>film &amp; video</v>
      </c>
      <c r="R266" t="str">
        <f t="shared" si="57"/>
        <v>documentary</v>
      </c>
      <c r="S266" s="11">
        <f t="shared" si="60"/>
        <v>41010.620312500003</v>
      </c>
      <c r="T266" s="11">
        <f t="shared" si="61"/>
        <v>41040.620312500003</v>
      </c>
    </row>
    <row r="267" spans="1:20" ht="57" x14ac:dyDescent="0.4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58"/>
        <v>0.90009000900090008</v>
      </c>
      <c r="P267">
        <f t="shared" si="56"/>
        <v>1.111</v>
      </c>
      <c r="Q267" t="str">
        <f t="shared" si="59"/>
        <v>film &amp; video</v>
      </c>
      <c r="R267" t="str">
        <f t="shared" si="57"/>
        <v>documentary</v>
      </c>
      <c r="S267" s="11">
        <f t="shared" si="60"/>
        <v>40267.245717592588</v>
      </c>
      <c r="T267" s="11">
        <f t="shared" si="61"/>
        <v>40308.844444444447</v>
      </c>
    </row>
    <row r="268" spans="1:20" ht="57" x14ac:dyDescent="0.4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58"/>
        <v>0.6872852233676976</v>
      </c>
      <c r="P268">
        <f t="shared" si="56"/>
        <v>0.29099999999999998</v>
      </c>
      <c r="Q268" t="str">
        <f t="shared" si="59"/>
        <v>film &amp; video</v>
      </c>
      <c r="R268" t="str">
        <f t="shared" si="57"/>
        <v>documentary</v>
      </c>
      <c r="S268" s="11">
        <f t="shared" si="60"/>
        <v>40205.174849537041</v>
      </c>
      <c r="T268" s="11">
        <f t="shared" si="61"/>
        <v>40291.160416666666</v>
      </c>
    </row>
    <row r="269" spans="1:20" ht="42.75" x14ac:dyDescent="0.4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58"/>
        <v>0.75971197275217806</v>
      </c>
      <c r="P269">
        <f t="shared" si="56"/>
        <v>12.965440000000001</v>
      </c>
      <c r="Q269" t="str">
        <f t="shared" si="59"/>
        <v>film &amp; video</v>
      </c>
      <c r="R269" t="str">
        <f t="shared" si="57"/>
        <v>documentary</v>
      </c>
      <c r="S269" s="11">
        <f t="shared" si="60"/>
        <v>41785.452534722222</v>
      </c>
      <c r="T269" s="11">
        <f t="shared" si="61"/>
        <v>41815.452534722222</v>
      </c>
    </row>
    <row r="270" spans="1:20" ht="42.75" x14ac:dyDescent="0.4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58"/>
        <v>0.89766606822262118</v>
      </c>
      <c r="P270">
        <f t="shared" si="56"/>
        <v>0.56548223350253812</v>
      </c>
      <c r="Q270" t="str">
        <f t="shared" si="59"/>
        <v>film &amp; video</v>
      </c>
      <c r="R270" t="str">
        <f t="shared" si="57"/>
        <v>documentary</v>
      </c>
      <c r="S270" s="11">
        <f t="shared" si="60"/>
        <v>40809.15252314815</v>
      </c>
      <c r="T270" s="11">
        <f t="shared" si="61"/>
        <v>40854.194189814814</v>
      </c>
    </row>
    <row r="271" spans="1:20" ht="42.75" x14ac:dyDescent="0.4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58"/>
        <v>0.67919200873549601</v>
      </c>
      <c r="P271">
        <f t="shared" si="56"/>
        <v>29.446753999999999</v>
      </c>
      <c r="Q271" t="str">
        <f t="shared" si="59"/>
        <v>film &amp; video</v>
      </c>
      <c r="R271" t="str">
        <f t="shared" si="57"/>
        <v>documentary</v>
      </c>
      <c r="S271" s="11">
        <f t="shared" si="60"/>
        <v>42758.197013888886</v>
      </c>
      <c r="T271" s="11">
        <f t="shared" si="61"/>
        <v>42788.197013888886</v>
      </c>
    </row>
    <row r="272" spans="1:20" ht="42.75" x14ac:dyDescent="0.4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58"/>
        <v>0.65527065527065531</v>
      </c>
      <c r="P272">
        <f t="shared" si="56"/>
        <v>3.5099999999999999E-2</v>
      </c>
      <c r="Q272" t="str">
        <f t="shared" si="59"/>
        <v>film &amp; video</v>
      </c>
      <c r="R272" t="str">
        <f t="shared" si="57"/>
        <v>documentary</v>
      </c>
      <c r="S272" s="11">
        <f t="shared" si="60"/>
        <v>40637.866550925923</v>
      </c>
      <c r="T272" s="11">
        <f t="shared" si="61"/>
        <v>40688.166666666664</v>
      </c>
    </row>
    <row r="273" spans="1:20" ht="42.75" x14ac:dyDescent="0.4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58"/>
        <v>0.95529231944975157</v>
      </c>
      <c r="P273">
        <f t="shared" si="56"/>
        <v>13.65391304347826</v>
      </c>
      <c r="Q273" t="str">
        <f t="shared" si="59"/>
        <v>film &amp; video</v>
      </c>
      <c r="R273" t="str">
        <f t="shared" si="57"/>
        <v>documentary</v>
      </c>
      <c r="S273" s="11">
        <f t="shared" si="60"/>
        <v>41612.10024305556</v>
      </c>
      <c r="T273" s="11">
        <f t="shared" si="61"/>
        <v>41641.333333333336</v>
      </c>
    </row>
    <row r="274" spans="1:20" ht="42.75" x14ac:dyDescent="0.4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58"/>
        <v>0.56359090063704553</v>
      </c>
      <c r="P274">
        <f t="shared" si="56"/>
        <v>0.17743366666666668</v>
      </c>
      <c r="Q274" t="str">
        <f t="shared" si="59"/>
        <v>film &amp; video</v>
      </c>
      <c r="R274" t="str">
        <f t="shared" si="57"/>
        <v>documentary</v>
      </c>
      <c r="S274" s="11">
        <f t="shared" si="60"/>
        <v>40235.900358796294</v>
      </c>
      <c r="T274" s="11">
        <f t="shared" si="61"/>
        <v>40296.78402777778</v>
      </c>
    </row>
    <row r="275" spans="1:20" ht="42.75" x14ac:dyDescent="0.4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58"/>
        <v>0.92785207811029935</v>
      </c>
      <c r="P275">
        <f t="shared" si="56"/>
        <v>1.7962633333333333</v>
      </c>
      <c r="Q275" t="str">
        <f t="shared" si="59"/>
        <v>film &amp; video</v>
      </c>
      <c r="R275" t="str">
        <f t="shared" si="57"/>
        <v>documentary</v>
      </c>
      <c r="S275" s="11">
        <f t="shared" si="60"/>
        <v>40697.498449074075</v>
      </c>
      <c r="T275" s="11">
        <f t="shared" si="61"/>
        <v>40727.498449074075</v>
      </c>
    </row>
    <row r="276" spans="1:20" ht="42.75" x14ac:dyDescent="0.4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58"/>
        <v>0.64102564102564108</v>
      </c>
      <c r="P276">
        <f t="shared" si="56"/>
        <v>1.248</v>
      </c>
      <c r="Q276" t="str">
        <f t="shared" si="59"/>
        <v>film &amp; video</v>
      </c>
      <c r="R276" t="str">
        <f t="shared" si="57"/>
        <v>documentary</v>
      </c>
      <c r="S276" s="11">
        <f t="shared" si="60"/>
        <v>40969.912372685183</v>
      </c>
      <c r="T276" s="11">
        <f t="shared" si="61"/>
        <v>41004.290972222225</v>
      </c>
    </row>
    <row r="277" spans="1:20" ht="42.75" x14ac:dyDescent="0.4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58"/>
        <v>0.9225517782185525</v>
      </c>
      <c r="P277">
        <f t="shared" si="56"/>
        <v>5.4197499999999996</v>
      </c>
      <c r="Q277" t="str">
        <f t="shared" si="59"/>
        <v>film &amp; video</v>
      </c>
      <c r="R277" t="str">
        <f t="shared" si="57"/>
        <v>documentary</v>
      </c>
      <c r="S277" s="11">
        <f t="shared" si="60"/>
        <v>41193.032013888893</v>
      </c>
      <c r="T277" s="11">
        <f t="shared" si="61"/>
        <v>41223.073680555557</v>
      </c>
    </row>
    <row r="278" spans="1:20" ht="42.75" x14ac:dyDescent="0.4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58"/>
        <v>0.6775067750677507</v>
      </c>
      <c r="P278">
        <f t="shared" si="56"/>
        <v>0.29520000000000002</v>
      </c>
      <c r="Q278" t="str">
        <f t="shared" si="59"/>
        <v>film &amp; video</v>
      </c>
      <c r="R278" t="str">
        <f t="shared" si="57"/>
        <v>documentary</v>
      </c>
      <c r="S278" s="11">
        <f t="shared" si="60"/>
        <v>40967.081874999996</v>
      </c>
      <c r="T278" s="11">
        <f t="shared" si="61"/>
        <v>41027.040208333332</v>
      </c>
    </row>
    <row r="279" spans="1:20" ht="42.75" x14ac:dyDescent="0.4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58"/>
        <v>0.90594859787032389</v>
      </c>
      <c r="P279">
        <f t="shared" si="56"/>
        <v>17.937000000000001</v>
      </c>
      <c r="Q279" t="str">
        <f t="shared" si="59"/>
        <v>film &amp; video</v>
      </c>
      <c r="R279" t="str">
        <f t="shared" si="57"/>
        <v>documentary</v>
      </c>
      <c r="S279" s="11">
        <f t="shared" si="60"/>
        <v>42117.891423611116</v>
      </c>
      <c r="T279" s="11">
        <f t="shared" si="61"/>
        <v>42147.891423611116</v>
      </c>
    </row>
    <row r="280" spans="1:20" ht="28.5" x14ac:dyDescent="0.4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58"/>
        <v>0.66512292457013356</v>
      </c>
      <c r="P280">
        <f t="shared" si="56"/>
        <v>0.62452307692307696</v>
      </c>
      <c r="Q280" t="str">
        <f t="shared" si="59"/>
        <v>film &amp; video</v>
      </c>
      <c r="R280" t="str">
        <f t="shared" si="57"/>
        <v>documentary</v>
      </c>
      <c r="S280" s="11">
        <f t="shared" si="60"/>
        <v>41164.040960648148</v>
      </c>
      <c r="T280" s="11">
        <f t="shared" si="61"/>
        <v>41194.040960648148</v>
      </c>
    </row>
    <row r="281" spans="1:20" ht="42.75" x14ac:dyDescent="0.4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58"/>
        <v>0.63565398138132101</v>
      </c>
      <c r="P281">
        <f t="shared" si="56"/>
        <v>0.99052259259259257</v>
      </c>
      <c r="Q281" t="str">
        <f t="shared" si="59"/>
        <v>film &amp; video</v>
      </c>
      <c r="R281" t="str">
        <f t="shared" si="57"/>
        <v>documentary</v>
      </c>
      <c r="S281" s="11">
        <f t="shared" si="60"/>
        <v>42759.244166666671</v>
      </c>
      <c r="T281" s="11">
        <f t="shared" si="61"/>
        <v>42793.084027777775</v>
      </c>
    </row>
    <row r="282" spans="1:20" ht="42.75" x14ac:dyDescent="0.4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58"/>
        <v>0.64043447074495341</v>
      </c>
      <c r="P282">
        <f t="shared" si="56"/>
        <v>6.8887058823529408</v>
      </c>
      <c r="Q282" t="str">
        <f t="shared" si="59"/>
        <v>film &amp; video</v>
      </c>
      <c r="R282" t="str">
        <f t="shared" si="57"/>
        <v>documentary</v>
      </c>
      <c r="S282" s="11">
        <f t="shared" si="60"/>
        <v>41744.590682870366</v>
      </c>
      <c r="T282" s="11">
        <f t="shared" si="61"/>
        <v>41789.590682870366</v>
      </c>
    </row>
    <row r="283" spans="1:20" ht="42.75" x14ac:dyDescent="0.4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58"/>
        <v>0.82927241146386188</v>
      </c>
      <c r="P283">
        <f t="shared" si="56"/>
        <v>8.8430933333333336E-2</v>
      </c>
      <c r="Q283" t="str">
        <f t="shared" si="59"/>
        <v>film &amp; video</v>
      </c>
      <c r="R283" t="str">
        <f t="shared" si="57"/>
        <v>documentary</v>
      </c>
      <c r="S283" s="11">
        <f t="shared" si="60"/>
        <v>39950.163344907407</v>
      </c>
      <c r="T283" s="11">
        <f t="shared" si="61"/>
        <v>40035.80972222222</v>
      </c>
    </row>
    <row r="284" spans="1:20" ht="42.75" x14ac:dyDescent="0.4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58"/>
        <v>0.98825079609091904</v>
      </c>
      <c r="P284">
        <f t="shared" si="56"/>
        <v>8.2790909090909093</v>
      </c>
      <c r="Q284" t="str">
        <f t="shared" si="59"/>
        <v>film &amp; video</v>
      </c>
      <c r="R284" t="str">
        <f t="shared" si="57"/>
        <v>documentary</v>
      </c>
      <c r="S284" s="11">
        <f t="shared" si="60"/>
        <v>40194.920046296298</v>
      </c>
      <c r="T284" s="11">
        <f t="shared" si="61"/>
        <v>40231.916666666664</v>
      </c>
    </row>
    <row r="285" spans="1:20" ht="28.5" x14ac:dyDescent="0.4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58"/>
        <v>0.87510118357435085</v>
      </c>
      <c r="P285">
        <f t="shared" si="56"/>
        <v>0.45709</v>
      </c>
      <c r="Q285" t="str">
        <f t="shared" si="59"/>
        <v>film &amp; video</v>
      </c>
      <c r="R285" t="str">
        <f t="shared" si="57"/>
        <v>documentary</v>
      </c>
      <c r="S285" s="11">
        <f t="shared" si="60"/>
        <v>40675.71</v>
      </c>
      <c r="T285" s="11">
        <f t="shared" si="61"/>
        <v>40695.207638888889</v>
      </c>
    </row>
    <row r="286" spans="1:20" ht="42.75" x14ac:dyDescent="0.4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58"/>
        <v>0.95578399855103147</v>
      </c>
      <c r="P286">
        <f t="shared" si="56"/>
        <v>2.3250255555555555</v>
      </c>
      <c r="Q286" t="str">
        <f t="shared" si="59"/>
        <v>film &amp; video</v>
      </c>
      <c r="R286" t="str">
        <f t="shared" si="57"/>
        <v>documentary</v>
      </c>
      <c r="S286" s="11">
        <f t="shared" si="60"/>
        <v>40904.738194444442</v>
      </c>
      <c r="T286" s="11">
        <f t="shared" si="61"/>
        <v>40929.738194444442</v>
      </c>
    </row>
    <row r="287" spans="1:20" ht="42.75" x14ac:dyDescent="0.4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58"/>
        <v>0.43701504986185646</v>
      </c>
      <c r="P287">
        <f t="shared" si="56"/>
        <v>0.80088775000000001</v>
      </c>
      <c r="Q287" t="str">
        <f t="shared" si="59"/>
        <v>film &amp; video</v>
      </c>
      <c r="R287" t="str">
        <f t="shared" si="57"/>
        <v>documentary</v>
      </c>
      <c r="S287" s="11">
        <f t="shared" si="60"/>
        <v>41506.756111111114</v>
      </c>
      <c r="T287" s="11">
        <f t="shared" si="61"/>
        <v>41536.756111111114</v>
      </c>
    </row>
    <row r="288" spans="1:20" ht="42.75" x14ac:dyDescent="0.4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58"/>
        <v>0.91614242960972336</v>
      </c>
      <c r="P288">
        <f t="shared" si="56"/>
        <v>1.1695</v>
      </c>
      <c r="Q288" t="str">
        <f t="shared" si="59"/>
        <v>film &amp; video</v>
      </c>
      <c r="R288" t="str">
        <f t="shared" si="57"/>
        <v>documentary</v>
      </c>
      <c r="S288" s="11">
        <f t="shared" si="60"/>
        <v>41313.816249999996</v>
      </c>
      <c r="T288" s="11">
        <f t="shared" si="61"/>
        <v>41358.774583333332</v>
      </c>
    </row>
    <row r="289" spans="1:20" ht="28.5" x14ac:dyDescent="0.4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58"/>
        <v>0.56721497447532609</v>
      </c>
      <c r="P289">
        <f t="shared" si="56"/>
        <v>1.7629999999999999</v>
      </c>
      <c r="Q289" t="str">
        <f t="shared" si="59"/>
        <v>film &amp; video</v>
      </c>
      <c r="R289" t="str">
        <f t="shared" si="57"/>
        <v>documentary</v>
      </c>
      <c r="S289" s="11">
        <f t="shared" si="60"/>
        <v>41184.277986111112</v>
      </c>
      <c r="T289" s="11">
        <f t="shared" si="61"/>
        <v>41215.166666666664</v>
      </c>
    </row>
    <row r="290" spans="1:20" ht="57" x14ac:dyDescent="0.4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58"/>
        <v>0.96889254225970156</v>
      </c>
      <c r="P290">
        <f t="shared" si="56"/>
        <v>3.4403539999999997</v>
      </c>
      <c r="Q290" t="str">
        <f t="shared" si="59"/>
        <v>film &amp; video</v>
      </c>
      <c r="R290" t="str">
        <f t="shared" si="57"/>
        <v>documentary</v>
      </c>
      <c r="S290" s="11">
        <f t="shared" si="60"/>
        <v>41051.168900462959</v>
      </c>
      <c r="T290" s="11">
        <f t="shared" si="61"/>
        <v>41086.168900462959</v>
      </c>
    </row>
    <row r="291" spans="1:20" ht="42.75" x14ac:dyDescent="0.4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58"/>
        <v>0.95401640908223617</v>
      </c>
      <c r="P291">
        <f t="shared" si="56"/>
        <v>0.31446000000000002</v>
      </c>
      <c r="Q291" t="str">
        <f t="shared" si="59"/>
        <v>film &amp; video</v>
      </c>
      <c r="R291" t="str">
        <f t="shared" si="57"/>
        <v>documentary</v>
      </c>
      <c r="S291" s="11">
        <f t="shared" si="60"/>
        <v>41550.456412037034</v>
      </c>
      <c r="T291" s="11">
        <f t="shared" si="61"/>
        <v>41580.456412037034</v>
      </c>
    </row>
    <row r="292" spans="1:20" ht="28.5" x14ac:dyDescent="0.4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58"/>
        <v>0.9373437760373271</v>
      </c>
      <c r="P292">
        <f t="shared" si="56"/>
        <v>0.32005333333333336</v>
      </c>
      <c r="Q292" t="str">
        <f t="shared" si="59"/>
        <v>film &amp; video</v>
      </c>
      <c r="R292" t="str">
        <f t="shared" si="57"/>
        <v>documentary</v>
      </c>
      <c r="S292" s="11">
        <f t="shared" si="60"/>
        <v>40526.36917824074</v>
      </c>
      <c r="T292" s="11">
        <f t="shared" si="61"/>
        <v>40576.332638888889</v>
      </c>
    </row>
    <row r="293" spans="1:20" ht="42.75" x14ac:dyDescent="0.4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58"/>
        <v>0.83319446758873517</v>
      </c>
      <c r="P293">
        <f t="shared" si="56"/>
        <v>1.3335555555555556</v>
      </c>
      <c r="Q293" t="str">
        <f t="shared" si="59"/>
        <v>film &amp; video</v>
      </c>
      <c r="R293" t="str">
        <f t="shared" si="57"/>
        <v>documentary</v>
      </c>
      <c r="S293" s="11">
        <f t="shared" si="60"/>
        <v>41376.769050925926</v>
      </c>
      <c r="T293" s="11">
        <f t="shared" si="61"/>
        <v>41395.000694444447</v>
      </c>
    </row>
    <row r="294" spans="1:20" ht="42.75" x14ac:dyDescent="0.4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58"/>
        <v>0.98515438025908253</v>
      </c>
      <c r="P294">
        <f t="shared" si="56"/>
        <v>15.226039999999999</v>
      </c>
      <c r="Q294" t="str">
        <f t="shared" si="59"/>
        <v>film &amp; video</v>
      </c>
      <c r="R294" t="str">
        <f t="shared" si="57"/>
        <v>documentary</v>
      </c>
      <c r="S294" s="11">
        <f t="shared" si="60"/>
        <v>40812.803229166668</v>
      </c>
      <c r="T294" s="11">
        <f t="shared" si="61"/>
        <v>40845.165972222225</v>
      </c>
    </row>
    <row r="295" spans="1:20" ht="42.75" x14ac:dyDescent="0.4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58"/>
        <v>0.98634294385432475</v>
      </c>
      <c r="P295">
        <f t="shared" si="56"/>
        <v>0.35146666666666665</v>
      </c>
      <c r="Q295" t="str">
        <f t="shared" si="59"/>
        <v>film &amp; video</v>
      </c>
      <c r="R295" t="str">
        <f t="shared" si="57"/>
        <v>documentary</v>
      </c>
      <c r="S295" s="11">
        <f t="shared" si="60"/>
        <v>41719.667986111112</v>
      </c>
      <c r="T295" s="11">
        <f t="shared" si="61"/>
        <v>41749.667986111112</v>
      </c>
    </row>
    <row r="296" spans="1:20" ht="57" x14ac:dyDescent="0.4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58"/>
        <v>1</v>
      </c>
      <c r="P296">
        <f t="shared" si="56"/>
        <v>0.19230769230769232</v>
      </c>
      <c r="Q296" t="str">
        <f t="shared" si="59"/>
        <v>film &amp; video</v>
      </c>
      <c r="R296" t="str">
        <f t="shared" si="57"/>
        <v>documentary</v>
      </c>
      <c r="S296" s="11">
        <f t="shared" si="60"/>
        <v>40343.084421296298</v>
      </c>
      <c r="T296" s="11">
        <f t="shared" si="61"/>
        <v>40378.666666666664</v>
      </c>
    </row>
    <row r="297" spans="1:20" ht="42.75" x14ac:dyDescent="0.4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58"/>
        <v>0.75126332440632171</v>
      </c>
      <c r="P297">
        <f t="shared" si="56"/>
        <v>13.310912</v>
      </c>
      <c r="Q297" t="str">
        <f t="shared" si="59"/>
        <v>film &amp; video</v>
      </c>
      <c r="R297" t="str">
        <f t="shared" si="57"/>
        <v>documentary</v>
      </c>
      <c r="S297" s="11">
        <f t="shared" si="60"/>
        <v>41519.004733796297</v>
      </c>
      <c r="T297" s="11">
        <f t="shared" si="61"/>
        <v>41579</v>
      </c>
    </row>
    <row r="298" spans="1:20" ht="42.75" x14ac:dyDescent="0.4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58"/>
        <v>0.84227407261413234</v>
      </c>
      <c r="P298">
        <f t="shared" si="56"/>
        <v>0.59363100000000002</v>
      </c>
      <c r="Q298" t="str">
        <f t="shared" si="59"/>
        <v>film &amp; video</v>
      </c>
      <c r="R298" t="str">
        <f t="shared" si="57"/>
        <v>documentary</v>
      </c>
      <c r="S298" s="11">
        <f t="shared" si="60"/>
        <v>41134.475497685184</v>
      </c>
      <c r="T298" s="11">
        <f t="shared" si="61"/>
        <v>41159.475497685184</v>
      </c>
    </row>
    <row r="299" spans="1:20" ht="42.75" x14ac:dyDescent="0.4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58"/>
        <v>0.99364069952305245</v>
      </c>
      <c r="P299">
        <f t="shared" si="56"/>
        <v>0.80511999999999995</v>
      </c>
      <c r="Q299" t="str">
        <f t="shared" si="59"/>
        <v>film &amp; video</v>
      </c>
      <c r="R299" t="str">
        <f t="shared" si="57"/>
        <v>documentary</v>
      </c>
      <c r="S299" s="11">
        <f t="shared" si="60"/>
        <v>42089.72802083334</v>
      </c>
      <c r="T299" s="11">
        <f t="shared" si="61"/>
        <v>42125.165972222225</v>
      </c>
    </row>
    <row r="300" spans="1:20" ht="28.5" x14ac:dyDescent="0.4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58"/>
        <v>0.91800041441161562</v>
      </c>
      <c r="P300">
        <f t="shared" si="56"/>
        <v>6.8627419999999999</v>
      </c>
      <c r="Q300" t="str">
        <f t="shared" si="59"/>
        <v>film &amp; video</v>
      </c>
      <c r="R300" t="str">
        <f t="shared" si="57"/>
        <v>documentary</v>
      </c>
      <c r="S300" s="11">
        <f t="shared" si="60"/>
        <v>41709.463518518518</v>
      </c>
      <c r="T300" s="11">
        <f t="shared" si="61"/>
        <v>41768.875</v>
      </c>
    </row>
    <row r="301" spans="1:20" ht="42.75" x14ac:dyDescent="0.4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58"/>
        <v>0.55880750478478924</v>
      </c>
      <c r="P301">
        <f t="shared" si="56"/>
        <v>0.14202579365079365</v>
      </c>
      <c r="Q301" t="str">
        <f t="shared" si="59"/>
        <v>film &amp; video</v>
      </c>
      <c r="R301" t="str">
        <f t="shared" si="57"/>
        <v>documentary</v>
      </c>
      <c r="S301" s="11">
        <f t="shared" si="60"/>
        <v>40469.225231481483</v>
      </c>
      <c r="T301" s="11">
        <f t="shared" si="61"/>
        <v>40499.266898148147</v>
      </c>
    </row>
    <row r="302" spans="1:20" ht="42.75" x14ac:dyDescent="0.4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58"/>
        <v>0.9830653235110689</v>
      </c>
      <c r="P302">
        <f t="shared" si="56"/>
        <v>2.543066</v>
      </c>
      <c r="Q302" t="str">
        <f t="shared" si="59"/>
        <v>film &amp; video</v>
      </c>
      <c r="R302" t="str">
        <f t="shared" si="57"/>
        <v>documentary</v>
      </c>
      <c r="S302" s="11">
        <f t="shared" si="60"/>
        <v>40626.959930555553</v>
      </c>
      <c r="T302" s="11">
        <f t="shared" si="61"/>
        <v>40657.959930555553</v>
      </c>
    </row>
    <row r="303" spans="1:20" ht="42.75" x14ac:dyDescent="0.4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58"/>
        <v>0.8422116477870889</v>
      </c>
      <c r="P303">
        <f t="shared" si="56"/>
        <v>0.61742200000000003</v>
      </c>
      <c r="Q303" t="str">
        <f t="shared" si="59"/>
        <v>film &amp; video</v>
      </c>
      <c r="R303" t="str">
        <f t="shared" si="57"/>
        <v>documentary</v>
      </c>
      <c r="S303" s="11">
        <f t="shared" si="60"/>
        <v>41312.737673611111</v>
      </c>
      <c r="T303" s="11">
        <f t="shared" si="61"/>
        <v>41352.696006944447</v>
      </c>
    </row>
    <row r="304" spans="1:20" ht="57" x14ac:dyDescent="0.4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58"/>
        <v>0.99542106310969536</v>
      </c>
      <c r="P304">
        <f t="shared" si="56"/>
        <v>0.77276923076923076</v>
      </c>
      <c r="Q304" t="str">
        <f t="shared" si="59"/>
        <v>film &amp; video</v>
      </c>
      <c r="R304" t="str">
        <f t="shared" si="57"/>
        <v>documentary</v>
      </c>
      <c r="S304" s="11">
        <f t="shared" si="60"/>
        <v>40933.856921296298</v>
      </c>
      <c r="T304" s="11">
        <f t="shared" si="61"/>
        <v>40963.856921296298</v>
      </c>
    </row>
    <row r="305" spans="1:20" ht="42.75" x14ac:dyDescent="0.4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58"/>
        <v>0.72744907856450047</v>
      </c>
      <c r="P305">
        <f t="shared" ref="P305:P368" si="62">AVERAGE($E305/$D304)</f>
        <v>0.41239999999999999</v>
      </c>
      <c r="Q305" t="str">
        <f t="shared" si="59"/>
        <v>film &amp; video</v>
      </c>
      <c r="R305" t="str">
        <f t="shared" si="57"/>
        <v>documentary</v>
      </c>
      <c r="S305" s="11">
        <f t="shared" si="60"/>
        <v>41032.071134259262</v>
      </c>
      <c r="T305" s="11">
        <f t="shared" si="61"/>
        <v>41062.071134259262</v>
      </c>
    </row>
    <row r="306" spans="1:20" ht="28.5" x14ac:dyDescent="0.4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58"/>
        <v>0.43169121381411885</v>
      </c>
      <c r="P306">
        <f t="shared" si="62"/>
        <v>2.6253333333333333</v>
      </c>
      <c r="Q306" t="str">
        <f t="shared" si="59"/>
        <v>film &amp; video</v>
      </c>
      <c r="R306" t="str">
        <f t="shared" si="57"/>
        <v>documentary</v>
      </c>
      <c r="S306" s="11">
        <f t="shared" si="60"/>
        <v>41114.094872685186</v>
      </c>
      <c r="T306" s="11">
        <f t="shared" si="61"/>
        <v>41153.083333333336</v>
      </c>
    </row>
    <row r="307" spans="1:20" ht="42.75" x14ac:dyDescent="0.4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58"/>
        <v>0.76726342710997442</v>
      </c>
      <c r="P307">
        <f t="shared" si="62"/>
        <v>2.875</v>
      </c>
      <c r="Q307" t="str">
        <f t="shared" si="59"/>
        <v>film &amp; video</v>
      </c>
      <c r="R307" t="str">
        <f t="shared" ref="R307:R370" si="63">RIGHT(N307,11)</f>
        <v>documentary</v>
      </c>
      <c r="S307" s="11">
        <f t="shared" si="60"/>
        <v>40948.630196759259</v>
      </c>
      <c r="T307" s="11">
        <f t="shared" si="61"/>
        <v>40978.630196759259</v>
      </c>
    </row>
    <row r="308" spans="1:20" ht="28.5" x14ac:dyDescent="0.4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58"/>
        <v>0.34141345168999659</v>
      </c>
      <c r="P308">
        <f t="shared" si="62"/>
        <v>0.39053333333333334</v>
      </c>
      <c r="Q308" t="str">
        <f t="shared" si="59"/>
        <v>film &amp; video</v>
      </c>
      <c r="R308" t="str">
        <f t="shared" si="63"/>
        <v>documentary</v>
      </c>
      <c r="S308" s="11">
        <f t="shared" si="60"/>
        <v>41333.837187500001</v>
      </c>
      <c r="T308" s="11">
        <f t="shared" si="61"/>
        <v>41353.795520833337</v>
      </c>
    </row>
    <row r="309" spans="1:20" x14ac:dyDescent="0.4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58"/>
        <v>0.89832584728460596</v>
      </c>
      <c r="P309">
        <f t="shared" si="62"/>
        <v>24.49</v>
      </c>
      <c r="Q309" t="str">
        <f t="shared" si="59"/>
        <v>film &amp; video</v>
      </c>
      <c r="R309" t="str">
        <f t="shared" si="63"/>
        <v>documentary</v>
      </c>
      <c r="S309" s="11">
        <f t="shared" si="60"/>
        <v>41282.944456018515</v>
      </c>
      <c r="T309" s="11">
        <f t="shared" si="61"/>
        <v>41312.944456018515</v>
      </c>
    </row>
    <row r="310" spans="1:20" ht="42.75" x14ac:dyDescent="0.4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58"/>
        <v>0.94726870855699397</v>
      </c>
      <c r="P310">
        <f t="shared" si="62"/>
        <v>0.57581818181818178</v>
      </c>
      <c r="Q310" t="str">
        <f t="shared" si="59"/>
        <v>film &amp; video</v>
      </c>
      <c r="R310" t="str">
        <f t="shared" si="63"/>
        <v>documentary</v>
      </c>
      <c r="S310" s="11">
        <f t="shared" si="60"/>
        <v>40567.694560185184</v>
      </c>
      <c r="T310" s="11">
        <f t="shared" si="61"/>
        <v>40612.694560185184</v>
      </c>
    </row>
    <row r="311" spans="1:20" ht="42.75" x14ac:dyDescent="0.4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58"/>
        <v>0.8407286314806165</v>
      </c>
      <c r="P311">
        <f t="shared" si="62"/>
        <v>1.7841666666666667</v>
      </c>
      <c r="Q311" t="str">
        <f t="shared" si="59"/>
        <v>film &amp; video</v>
      </c>
      <c r="R311" t="str">
        <f t="shared" si="63"/>
        <v>documentary</v>
      </c>
      <c r="S311" s="11">
        <f t="shared" si="60"/>
        <v>41134.751550925925</v>
      </c>
      <c r="T311" s="11">
        <f t="shared" si="61"/>
        <v>41155.751550925925</v>
      </c>
    </row>
    <row r="312" spans="1:20" ht="42.75" x14ac:dyDescent="0.4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58"/>
        <v>0.96034726156978367</v>
      </c>
      <c r="P312">
        <f t="shared" si="62"/>
        <v>5.7849444444444439E-2</v>
      </c>
      <c r="Q312" t="str">
        <f t="shared" si="59"/>
        <v>film &amp; video</v>
      </c>
      <c r="R312" t="str">
        <f t="shared" si="63"/>
        <v>documentary</v>
      </c>
      <c r="S312" s="11">
        <f t="shared" si="60"/>
        <v>40821.183136574073</v>
      </c>
      <c r="T312" s="11">
        <f t="shared" si="61"/>
        <v>40836.083333333336</v>
      </c>
    </row>
    <row r="313" spans="1:20" ht="42.75" x14ac:dyDescent="0.4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58"/>
        <v>0.96059956782625433</v>
      </c>
      <c r="P313">
        <f t="shared" si="62"/>
        <v>20.820330000000002</v>
      </c>
      <c r="Q313" t="str">
        <f t="shared" si="59"/>
        <v>film &amp; video</v>
      </c>
      <c r="R313" t="str">
        <f t="shared" si="63"/>
        <v>documentary</v>
      </c>
      <c r="S313" s="11">
        <f t="shared" si="60"/>
        <v>40868.219814814816</v>
      </c>
      <c r="T313" s="11">
        <f t="shared" si="61"/>
        <v>40909.332638888889</v>
      </c>
    </row>
    <row r="314" spans="1:20" ht="42.75" x14ac:dyDescent="0.4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58"/>
        <v>0.8938547486033519</v>
      </c>
      <c r="P314">
        <f t="shared" si="62"/>
        <v>0.44750000000000001</v>
      </c>
      <c r="Q314" t="str">
        <f t="shared" si="59"/>
        <v>film &amp; video</v>
      </c>
      <c r="R314" t="str">
        <f t="shared" si="63"/>
        <v>documentary</v>
      </c>
      <c r="S314" s="11">
        <f t="shared" si="60"/>
        <v>41348.877685185187</v>
      </c>
      <c r="T314" s="11">
        <f t="shared" si="61"/>
        <v>41378.877685185187</v>
      </c>
    </row>
    <row r="315" spans="1:20" ht="57" x14ac:dyDescent="0.4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58"/>
        <v>0.95478798090424033</v>
      </c>
      <c r="P315">
        <f t="shared" si="62"/>
        <v>2.225625</v>
      </c>
      <c r="Q315" t="str">
        <f t="shared" si="59"/>
        <v>film &amp; video</v>
      </c>
      <c r="R315" t="str">
        <f t="shared" si="63"/>
        <v>documentary</v>
      </c>
      <c r="S315" s="11">
        <f t="shared" si="60"/>
        <v>40357.227939814817</v>
      </c>
      <c r="T315" s="11">
        <f t="shared" si="61"/>
        <v>40401.665972222225</v>
      </c>
    </row>
    <row r="316" spans="1:20" ht="42.75" x14ac:dyDescent="0.4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58"/>
        <v>0.25963910164870829</v>
      </c>
      <c r="P316">
        <f t="shared" si="62"/>
        <v>0.22655882352941176</v>
      </c>
      <c r="Q316" t="str">
        <f t="shared" si="59"/>
        <v>film &amp; video</v>
      </c>
      <c r="R316" t="str">
        <f t="shared" si="63"/>
        <v>documentary</v>
      </c>
      <c r="S316" s="11">
        <f t="shared" si="60"/>
        <v>41304.833194444444</v>
      </c>
      <c r="T316" s="11">
        <f t="shared" si="61"/>
        <v>41334.833194444444</v>
      </c>
    </row>
    <row r="317" spans="1:20" ht="42.75" x14ac:dyDescent="0.4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58"/>
        <v>0.98767383059418457</v>
      </c>
      <c r="P317">
        <f t="shared" si="62"/>
        <v>25.312000000000001</v>
      </c>
      <c r="Q317" t="str">
        <f t="shared" si="59"/>
        <v>film &amp; video</v>
      </c>
      <c r="R317" t="str">
        <f t="shared" si="63"/>
        <v>documentary</v>
      </c>
      <c r="S317" s="11">
        <f t="shared" si="60"/>
        <v>41113.77238425926</v>
      </c>
      <c r="T317" s="11">
        <f t="shared" si="61"/>
        <v>41143.77238425926</v>
      </c>
    </row>
    <row r="318" spans="1:20" ht="28.5" x14ac:dyDescent="0.4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58"/>
        <v>0.87894058361654748</v>
      </c>
      <c r="P318">
        <f t="shared" si="62"/>
        <v>0.68264000000000002</v>
      </c>
      <c r="Q318" t="str">
        <f t="shared" si="59"/>
        <v>film &amp; video</v>
      </c>
      <c r="R318" t="str">
        <f t="shared" si="63"/>
        <v>documentary</v>
      </c>
      <c r="S318" s="11">
        <f t="shared" si="60"/>
        <v>41950.923576388886</v>
      </c>
      <c r="T318" s="11">
        <f t="shared" si="61"/>
        <v>41984.207638888889</v>
      </c>
    </row>
    <row r="319" spans="1:20" ht="42.75" x14ac:dyDescent="0.4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58"/>
        <v>0.99203068681591222</v>
      </c>
      <c r="P319">
        <f t="shared" si="62"/>
        <v>2.0160666666666667</v>
      </c>
      <c r="Q319" t="str">
        <f t="shared" si="59"/>
        <v>film &amp; video</v>
      </c>
      <c r="R319" t="str">
        <f t="shared" si="63"/>
        <v>documentary</v>
      </c>
      <c r="S319" s="11">
        <f t="shared" si="60"/>
        <v>41589.676886574074</v>
      </c>
      <c r="T319" s="11">
        <f t="shared" si="61"/>
        <v>41619.676886574074</v>
      </c>
    </row>
    <row r="320" spans="1:20" ht="42.75" x14ac:dyDescent="0.4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58"/>
        <v>0.35295778624876467</v>
      </c>
      <c r="P320">
        <f t="shared" si="62"/>
        <v>0.47220000000000001</v>
      </c>
      <c r="Q320" t="str">
        <f t="shared" si="59"/>
        <v>film &amp; video</v>
      </c>
      <c r="R320" t="str">
        <f t="shared" si="63"/>
        <v>documentary</v>
      </c>
      <c r="S320" s="11">
        <f t="shared" si="60"/>
        <v>41330.038784722223</v>
      </c>
      <c r="T320" s="11">
        <f t="shared" si="61"/>
        <v>41359.997118055559</v>
      </c>
    </row>
    <row r="321" spans="1:20" ht="57" x14ac:dyDescent="0.4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58"/>
        <v>0.88746893858714948</v>
      </c>
      <c r="P321">
        <f t="shared" si="62"/>
        <v>1.1268</v>
      </c>
      <c r="Q321" t="str">
        <f t="shared" si="59"/>
        <v>film &amp; video</v>
      </c>
      <c r="R321" t="str">
        <f t="shared" si="63"/>
        <v>documentary</v>
      </c>
      <c r="S321" s="11">
        <f t="shared" si="60"/>
        <v>40123.83829861111</v>
      </c>
      <c r="T321" s="11">
        <f t="shared" si="61"/>
        <v>40211.332638888889</v>
      </c>
    </row>
    <row r="322" spans="1:20" ht="42.75" x14ac:dyDescent="0.4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si="58"/>
        <v>0.93826233814974669</v>
      </c>
      <c r="P322">
        <f t="shared" si="62"/>
        <v>4.2632000000000003</v>
      </c>
      <c r="Q322" t="str">
        <f t="shared" si="59"/>
        <v>film &amp; video</v>
      </c>
      <c r="R322" t="str">
        <f t="shared" si="63"/>
        <v>documentary</v>
      </c>
      <c r="S322" s="11">
        <f t="shared" si="60"/>
        <v>42331.551307870366</v>
      </c>
      <c r="T322" s="11">
        <f t="shared" si="61"/>
        <v>42360.958333333328</v>
      </c>
    </row>
    <row r="323" spans="1:20" ht="42.75" x14ac:dyDescent="0.4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ref="O323:O386" si="64">$D323/$E323</f>
        <v>0.97406211733273962</v>
      </c>
      <c r="P323">
        <f t="shared" si="62"/>
        <v>1.7966</v>
      </c>
      <c r="Q323" t="str">
        <f t="shared" ref="Q323:Q386" si="65">LEFT(N323,12)</f>
        <v>film &amp; video</v>
      </c>
      <c r="R323" t="str">
        <f t="shared" si="63"/>
        <v>documentary</v>
      </c>
      <c r="S323" s="11">
        <f t="shared" ref="S323:S386" si="66">(((J323/60)/60)/24)+DATE(1970,1,1)</f>
        <v>42647.446597222224</v>
      </c>
      <c r="T323" s="11">
        <f t="shared" ref="T323:T386" si="67">(((I323/60)/60)/24)+DATE(1970,1,1)</f>
        <v>42682.488263888896</v>
      </c>
    </row>
    <row r="324" spans="1:20" ht="42.75" x14ac:dyDescent="0.4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64"/>
        <v>0.92668099933278969</v>
      </c>
      <c r="P324">
        <f t="shared" si="62"/>
        <v>0.77080000000000004</v>
      </c>
      <c r="Q324" t="str">
        <f t="shared" si="65"/>
        <v>film &amp; video</v>
      </c>
      <c r="R324" t="str">
        <f t="shared" si="63"/>
        <v>documentary</v>
      </c>
      <c r="S324" s="11">
        <f t="shared" si="66"/>
        <v>42473.57</v>
      </c>
      <c r="T324" s="11">
        <f t="shared" si="67"/>
        <v>42503.57</v>
      </c>
    </row>
    <row r="325" spans="1:20" ht="42.75" x14ac:dyDescent="0.4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64"/>
        <v>0.81251880830574785</v>
      </c>
      <c r="P325">
        <f t="shared" si="62"/>
        <v>0.26584000000000002</v>
      </c>
      <c r="Q325" t="str">
        <f t="shared" si="65"/>
        <v>film &amp; video</v>
      </c>
      <c r="R325" t="str">
        <f t="shared" si="63"/>
        <v>documentary</v>
      </c>
      <c r="S325" s="11">
        <f t="shared" si="66"/>
        <v>42697.32136574074</v>
      </c>
      <c r="T325" s="11">
        <f t="shared" si="67"/>
        <v>42725.332638888889</v>
      </c>
    </row>
    <row r="326" spans="1:20" ht="42.75" x14ac:dyDescent="0.4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64"/>
        <v>0.98425196850393704</v>
      </c>
      <c r="P326">
        <f t="shared" si="62"/>
        <v>1.5992592592592592</v>
      </c>
      <c r="Q326" t="str">
        <f t="shared" si="65"/>
        <v>film &amp; video</v>
      </c>
      <c r="R326" t="str">
        <f t="shared" si="63"/>
        <v>documentary</v>
      </c>
      <c r="S326" s="11">
        <f t="shared" si="66"/>
        <v>42184.626250000001</v>
      </c>
      <c r="T326" s="11">
        <f t="shared" si="67"/>
        <v>42217.626250000001</v>
      </c>
    </row>
    <row r="327" spans="1:20" ht="42.75" x14ac:dyDescent="0.4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64"/>
        <v>0.95789110693896318</v>
      </c>
      <c r="P327">
        <f t="shared" si="62"/>
        <v>6.1409411764705881</v>
      </c>
      <c r="Q327" t="str">
        <f t="shared" si="65"/>
        <v>film &amp; video</v>
      </c>
      <c r="R327" t="str">
        <f t="shared" si="63"/>
        <v>documentary</v>
      </c>
      <c r="S327" s="11">
        <f t="shared" si="66"/>
        <v>42689.187881944439</v>
      </c>
      <c r="T327" s="11">
        <f t="shared" si="67"/>
        <v>42724.187881944439</v>
      </c>
    </row>
    <row r="328" spans="1:20" ht="42.75" x14ac:dyDescent="0.4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64"/>
        <v>0.88550638568171591</v>
      </c>
      <c r="P328">
        <f t="shared" si="62"/>
        <v>3.3878919999999999</v>
      </c>
      <c r="Q328" t="str">
        <f t="shared" si="65"/>
        <v>film &amp; video</v>
      </c>
      <c r="R328" t="str">
        <f t="shared" si="63"/>
        <v>documentary</v>
      </c>
      <c r="S328" s="11">
        <f t="shared" si="66"/>
        <v>42775.314884259264</v>
      </c>
      <c r="T328" s="11">
        <f t="shared" si="67"/>
        <v>42808.956250000003</v>
      </c>
    </row>
    <row r="329" spans="1:20" ht="42.75" x14ac:dyDescent="0.4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64"/>
        <v>0.73313782991202348</v>
      </c>
      <c r="P329">
        <f t="shared" si="62"/>
        <v>3.6373333333333334E-2</v>
      </c>
      <c r="Q329" t="str">
        <f t="shared" si="65"/>
        <v>film &amp; video</v>
      </c>
      <c r="R329" t="str">
        <f t="shared" si="63"/>
        <v>documentary</v>
      </c>
      <c r="S329" s="11">
        <f t="shared" si="66"/>
        <v>42058.235289351855</v>
      </c>
      <c r="T329" s="11">
        <f t="shared" si="67"/>
        <v>42085.333333333328</v>
      </c>
    </row>
    <row r="330" spans="1:20" ht="42.75" x14ac:dyDescent="0.4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64"/>
        <v>0.96511681773961921</v>
      </c>
      <c r="P330">
        <f t="shared" si="62"/>
        <v>19.427700000000002</v>
      </c>
      <c r="Q330" t="str">
        <f t="shared" si="65"/>
        <v>film &amp; video</v>
      </c>
      <c r="R330" t="str">
        <f t="shared" si="63"/>
        <v>documentary</v>
      </c>
      <c r="S330" s="11">
        <f t="shared" si="66"/>
        <v>42278.946620370371</v>
      </c>
      <c r="T330" s="11">
        <f t="shared" si="67"/>
        <v>42309.166666666672</v>
      </c>
    </row>
    <row r="331" spans="1:20" ht="42.75" x14ac:dyDescent="0.4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64"/>
        <v>0.94786729857819907</v>
      </c>
      <c r="P331">
        <f t="shared" si="62"/>
        <v>0.14066666666666666</v>
      </c>
      <c r="Q331" t="str">
        <f t="shared" si="65"/>
        <v>film &amp; video</v>
      </c>
      <c r="R331" t="str">
        <f t="shared" si="63"/>
        <v>documentary</v>
      </c>
      <c r="S331" s="11">
        <f t="shared" si="66"/>
        <v>42291.46674768519</v>
      </c>
      <c r="T331" s="11">
        <f t="shared" si="67"/>
        <v>42315.166666666672</v>
      </c>
    </row>
    <row r="332" spans="1:20" ht="42.75" x14ac:dyDescent="0.4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64"/>
        <v>0.98204264870931535</v>
      </c>
      <c r="P332">
        <f t="shared" si="62"/>
        <v>3.5640000000000001</v>
      </c>
      <c r="Q332" t="str">
        <f t="shared" si="65"/>
        <v>film &amp; video</v>
      </c>
      <c r="R332" t="str">
        <f t="shared" si="63"/>
        <v>documentary</v>
      </c>
      <c r="S332" s="11">
        <f t="shared" si="66"/>
        <v>41379.515775462962</v>
      </c>
      <c r="T332" s="11">
        <f t="shared" si="67"/>
        <v>41411.165972222225</v>
      </c>
    </row>
    <row r="333" spans="1:20" ht="42.75" x14ac:dyDescent="0.4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64"/>
        <v>0.93804230570798741</v>
      </c>
      <c r="P333">
        <f t="shared" si="62"/>
        <v>1.2183428571428572</v>
      </c>
      <c r="Q333" t="str">
        <f t="shared" si="65"/>
        <v>film &amp; video</v>
      </c>
      <c r="R333" t="str">
        <f t="shared" si="63"/>
        <v>documentary</v>
      </c>
      <c r="S333" s="11">
        <f t="shared" si="66"/>
        <v>42507.581412037034</v>
      </c>
      <c r="T333" s="11">
        <f t="shared" si="67"/>
        <v>42538.581412037034</v>
      </c>
    </row>
    <row r="334" spans="1:20" ht="42.75" x14ac:dyDescent="0.4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64"/>
        <v>0.88483829580144224</v>
      </c>
      <c r="P334">
        <f t="shared" si="62"/>
        <v>2.8253750000000002</v>
      </c>
      <c r="Q334" t="str">
        <f t="shared" si="65"/>
        <v>film &amp; video</v>
      </c>
      <c r="R334" t="str">
        <f t="shared" si="63"/>
        <v>documentary</v>
      </c>
      <c r="S334" s="11">
        <f t="shared" si="66"/>
        <v>42263.680289351847</v>
      </c>
      <c r="T334" s="11">
        <f t="shared" si="67"/>
        <v>42305.333333333328</v>
      </c>
    </row>
    <row r="335" spans="1:20" ht="42.75" x14ac:dyDescent="0.4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64"/>
        <v>0.79854664510590723</v>
      </c>
      <c r="P335">
        <f t="shared" si="62"/>
        <v>0.50090999999999997</v>
      </c>
      <c r="Q335" t="str">
        <f t="shared" si="65"/>
        <v>film &amp; video</v>
      </c>
      <c r="R335" t="str">
        <f t="shared" si="63"/>
        <v>documentary</v>
      </c>
      <c r="S335" s="11">
        <f t="shared" si="66"/>
        <v>42437.636469907404</v>
      </c>
      <c r="T335" s="11">
        <f t="shared" si="67"/>
        <v>42467.59480324074</v>
      </c>
    </row>
    <row r="336" spans="1:20" ht="42.75" x14ac:dyDescent="0.4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64"/>
        <v>0.98823994465856313</v>
      </c>
      <c r="P336">
        <f t="shared" si="62"/>
        <v>0.25297500000000001</v>
      </c>
      <c r="Q336" t="str">
        <f t="shared" si="65"/>
        <v>film &amp; video</v>
      </c>
      <c r="R336" t="str">
        <f t="shared" si="63"/>
        <v>documentary</v>
      </c>
      <c r="S336" s="11">
        <f t="shared" si="66"/>
        <v>42101.682372685187</v>
      </c>
      <c r="T336" s="11">
        <f t="shared" si="67"/>
        <v>42139.791666666672</v>
      </c>
    </row>
    <row r="337" spans="1:20" ht="42.75" x14ac:dyDescent="0.4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64"/>
        <v>0.97309673726388091</v>
      </c>
      <c r="P337">
        <f t="shared" si="62"/>
        <v>0.87350000000000005</v>
      </c>
      <c r="Q337" t="str">
        <f t="shared" si="65"/>
        <v>film &amp; video</v>
      </c>
      <c r="R337" t="str">
        <f t="shared" si="63"/>
        <v>documentary</v>
      </c>
      <c r="S337" s="11">
        <f t="shared" si="66"/>
        <v>42101.737442129626</v>
      </c>
      <c r="T337" s="11">
        <f t="shared" si="67"/>
        <v>42132.916666666672</v>
      </c>
    </row>
    <row r="338" spans="1:20" ht="42.75" x14ac:dyDescent="0.4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64"/>
        <v>0.85587772314615174</v>
      </c>
      <c r="P338">
        <f t="shared" si="62"/>
        <v>3.4364447058823528</v>
      </c>
      <c r="Q338" t="str">
        <f t="shared" si="65"/>
        <v>film &amp; video</v>
      </c>
      <c r="R338" t="str">
        <f t="shared" si="63"/>
        <v>documentary</v>
      </c>
      <c r="S338" s="11">
        <f t="shared" si="66"/>
        <v>42291.596273148149</v>
      </c>
      <c r="T338" s="11">
        <f t="shared" si="67"/>
        <v>42321.637939814813</v>
      </c>
    </row>
    <row r="339" spans="1:20" ht="42.75" x14ac:dyDescent="0.4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64"/>
        <v>0.98845159058335108</v>
      </c>
      <c r="P339">
        <f t="shared" si="62"/>
        <v>0.12140200000000001</v>
      </c>
      <c r="Q339" t="str">
        <f t="shared" si="65"/>
        <v>film &amp; video</v>
      </c>
      <c r="R339" t="str">
        <f t="shared" si="63"/>
        <v>documentary</v>
      </c>
      <c r="S339" s="11">
        <f t="shared" si="66"/>
        <v>42047.128564814819</v>
      </c>
      <c r="T339" s="11">
        <f t="shared" si="67"/>
        <v>42077.086898148147</v>
      </c>
    </row>
    <row r="340" spans="1:20" ht="42.75" x14ac:dyDescent="0.4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64"/>
        <v>0.90798811625153442</v>
      </c>
      <c r="P340">
        <f t="shared" si="62"/>
        <v>5.5066800000000002</v>
      </c>
      <c r="Q340" t="str">
        <f t="shared" si="65"/>
        <v>film &amp; video</v>
      </c>
      <c r="R340" t="str">
        <f t="shared" si="63"/>
        <v>documentary</v>
      </c>
      <c r="S340" s="11">
        <f t="shared" si="66"/>
        <v>42559.755671296298</v>
      </c>
      <c r="T340" s="11">
        <f t="shared" si="67"/>
        <v>42616.041666666672</v>
      </c>
    </row>
    <row r="341" spans="1:20" ht="42.75" x14ac:dyDescent="0.4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64"/>
        <v>0.9252120277563608</v>
      </c>
      <c r="P341">
        <f t="shared" si="62"/>
        <v>0.43233333333333335</v>
      </c>
      <c r="Q341" t="str">
        <f t="shared" si="65"/>
        <v>film &amp; video</v>
      </c>
      <c r="R341" t="str">
        <f t="shared" si="63"/>
        <v>documentary</v>
      </c>
      <c r="S341" s="11">
        <f t="shared" si="66"/>
        <v>42093.760046296295</v>
      </c>
      <c r="T341" s="11">
        <f t="shared" si="67"/>
        <v>42123.760046296295</v>
      </c>
    </row>
    <row r="342" spans="1:20" ht="42.75" x14ac:dyDescent="0.4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64"/>
        <v>0.79985374103021167</v>
      </c>
      <c r="P342">
        <f t="shared" si="62"/>
        <v>7.2930000000000001</v>
      </c>
      <c r="Q342" t="str">
        <f t="shared" si="65"/>
        <v>film &amp; video</v>
      </c>
      <c r="R342" t="str">
        <f t="shared" si="63"/>
        <v>documentary</v>
      </c>
      <c r="S342" s="11">
        <f t="shared" si="66"/>
        <v>42772.669062500005</v>
      </c>
      <c r="T342" s="11">
        <f t="shared" si="67"/>
        <v>42802.875</v>
      </c>
    </row>
    <row r="343" spans="1:20" ht="42.75" x14ac:dyDescent="0.4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64"/>
        <v>0.93708165997322623</v>
      </c>
      <c r="P343">
        <f t="shared" si="62"/>
        <v>0.10671428571428572</v>
      </c>
      <c r="Q343" t="str">
        <f t="shared" si="65"/>
        <v>film &amp; video</v>
      </c>
      <c r="R343" t="str">
        <f t="shared" si="63"/>
        <v>documentary</v>
      </c>
      <c r="S343" s="11">
        <f t="shared" si="66"/>
        <v>41894.879606481481</v>
      </c>
      <c r="T343" s="11">
        <f t="shared" si="67"/>
        <v>41913.165972222225</v>
      </c>
    </row>
    <row r="344" spans="1:20" ht="28.5" x14ac:dyDescent="0.4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64"/>
        <v>0.99634937588675099</v>
      </c>
      <c r="P344">
        <f t="shared" si="62"/>
        <v>15.771862857142857</v>
      </c>
      <c r="Q344" t="str">
        <f t="shared" si="65"/>
        <v>film &amp; video</v>
      </c>
      <c r="R344" t="str">
        <f t="shared" si="63"/>
        <v>documentary</v>
      </c>
      <c r="S344" s="11">
        <f t="shared" si="66"/>
        <v>42459.780844907407</v>
      </c>
      <c r="T344" s="11">
        <f t="shared" si="67"/>
        <v>42489.780844907407</v>
      </c>
    </row>
    <row r="345" spans="1:20" ht="42.75" x14ac:dyDescent="0.4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64"/>
        <v>0.98011701943800744</v>
      </c>
      <c r="P345">
        <f t="shared" si="62"/>
        <v>0.55651981818181817</v>
      </c>
      <c r="Q345" t="str">
        <f t="shared" si="65"/>
        <v>film &amp; video</v>
      </c>
      <c r="R345" t="str">
        <f t="shared" si="63"/>
        <v>documentary</v>
      </c>
      <c r="S345" s="11">
        <f t="shared" si="66"/>
        <v>41926.73778935185</v>
      </c>
      <c r="T345" s="11">
        <f t="shared" si="67"/>
        <v>41957.125</v>
      </c>
    </row>
    <row r="346" spans="1:20" ht="42.75" x14ac:dyDescent="0.4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64"/>
        <v>0.97958944967541961</v>
      </c>
      <c r="P346">
        <f t="shared" si="62"/>
        <v>1.1399333333333332</v>
      </c>
      <c r="Q346" t="str">
        <f t="shared" si="65"/>
        <v>film &amp; video</v>
      </c>
      <c r="R346" t="str">
        <f t="shared" si="63"/>
        <v>documentary</v>
      </c>
      <c r="S346" s="11">
        <f t="shared" si="66"/>
        <v>42111.970995370371</v>
      </c>
      <c r="T346" s="11">
        <f t="shared" si="67"/>
        <v>42156.097222222219</v>
      </c>
    </row>
    <row r="347" spans="1:20" ht="42.75" x14ac:dyDescent="0.4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64"/>
        <v>0.81118881118881114</v>
      </c>
      <c r="P347">
        <f t="shared" si="62"/>
        <v>0.53358208955223885</v>
      </c>
      <c r="Q347" t="str">
        <f t="shared" si="65"/>
        <v>film &amp; video</v>
      </c>
      <c r="R347" t="str">
        <f t="shared" si="63"/>
        <v>documentary</v>
      </c>
      <c r="S347" s="11">
        <f t="shared" si="66"/>
        <v>42114.944328703699</v>
      </c>
      <c r="T347" s="11">
        <f t="shared" si="67"/>
        <v>42144.944328703699</v>
      </c>
    </row>
    <row r="348" spans="1:20" ht="42.75" x14ac:dyDescent="0.4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64"/>
        <v>0.5872376809279295</v>
      </c>
      <c r="P348">
        <f t="shared" si="62"/>
        <v>1.1744055172413794</v>
      </c>
      <c r="Q348" t="str">
        <f t="shared" si="65"/>
        <v>film &amp; video</v>
      </c>
      <c r="R348" t="str">
        <f t="shared" si="63"/>
        <v>documentary</v>
      </c>
      <c r="S348" s="11">
        <f t="shared" si="66"/>
        <v>42261.500243055561</v>
      </c>
      <c r="T348" s="11">
        <f t="shared" si="67"/>
        <v>42291.500243055561</v>
      </c>
    </row>
    <row r="349" spans="1:20" ht="42.75" x14ac:dyDescent="0.4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64"/>
        <v>0.89613363144712144</v>
      </c>
      <c r="P349">
        <f t="shared" si="62"/>
        <v>4.4636199999999997</v>
      </c>
      <c r="Q349" t="str">
        <f t="shared" si="65"/>
        <v>film &amp; video</v>
      </c>
      <c r="R349" t="str">
        <f t="shared" si="63"/>
        <v>documentary</v>
      </c>
      <c r="S349" s="11">
        <f t="shared" si="66"/>
        <v>42292.495474537034</v>
      </c>
      <c r="T349" s="11">
        <f t="shared" si="67"/>
        <v>42322.537141203706</v>
      </c>
    </row>
    <row r="350" spans="1:20" ht="42.75" x14ac:dyDescent="0.4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64"/>
        <v>0.970873786407767</v>
      </c>
      <c r="P350">
        <f t="shared" si="62"/>
        <v>0.25750000000000001</v>
      </c>
      <c r="Q350" t="str">
        <f t="shared" si="65"/>
        <v>film &amp; video</v>
      </c>
      <c r="R350" t="str">
        <f t="shared" si="63"/>
        <v>documentary</v>
      </c>
      <c r="S350" s="11">
        <f t="shared" si="66"/>
        <v>42207.58699074074</v>
      </c>
      <c r="T350" s="11">
        <f t="shared" si="67"/>
        <v>42237.58699074074</v>
      </c>
    </row>
    <row r="351" spans="1:20" ht="42.75" x14ac:dyDescent="0.4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64"/>
        <v>0.93777223294728651</v>
      </c>
      <c r="P351">
        <f t="shared" si="62"/>
        <v>1.200718</v>
      </c>
      <c r="Q351" t="str">
        <f t="shared" si="65"/>
        <v>film &amp; video</v>
      </c>
      <c r="R351" t="str">
        <f t="shared" si="63"/>
        <v>documentary</v>
      </c>
      <c r="S351" s="11">
        <f t="shared" si="66"/>
        <v>42760.498935185184</v>
      </c>
      <c r="T351" s="11">
        <f t="shared" si="67"/>
        <v>42790.498935185184</v>
      </c>
    </row>
    <row r="352" spans="1:20" ht="42.75" x14ac:dyDescent="0.4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64"/>
        <v>0.87138375740676188</v>
      </c>
      <c r="P352">
        <f t="shared" si="62"/>
        <v>2.5479573712255772</v>
      </c>
      <c r="Q352" t="str">
        <f t="shared" si="65"/>
        <v>film &amp; video</v>
      </c>
      <c r="R352" t="str">
        <f t="shared" si="63"/>
        <v>documentary</v>
      </c>
      <c r="S352" s="11">
        <f t="shared" si="66"/>
        <v>42586.066076388888</v>
      </c>
      <c r="T352" s="11">
        <f t="shared" si="67"/>
        <v>42624.165972222225</v>
      </c>
    </row>
    <row r="353" spans="1:20" ht="42.75" x14ac:dyDescent="0.4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64"/>
        <v>0.78529194382852918</v>
      </c>
      <c r="P353">
        <f t="shared" si="62"/>
        <v>1.73184</v>
      </c>
      <c r="Q353" t="str">
        <f t="shared" si="65"/>
        <v>film &amp; video</v>
      </c>
      <c r="R353" t="str">
        <f t="shared" si="63"/>
        <v>documentary</v>
      </c>
      <c r="S353" s="11">
        <f t="shared" si="66"/>
        <v>42427.964745370366</v>
      </c>
      <c r="T353" s="11">
        <f t="shared" si="67"/>
        <v>42467.923078703709</v>
      </c>
    </row>
    <row r="354" spans="1:20" ht="42.75" x14ac:dyDescent="0.4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64"/>
        <v>0.85792724776938911</v>
      </c>
      <c r="P354">
        <f t="shared" si="62"/>
        <v>0.34282352941176469</v>
      </c>
      <c r="Q354" t="str">
        <f t="shared" si="65"/>
        <v>film &amp; video</v>
      </c>
      <c r="R354" t="str">
        <f t="shared" si="63"/>
        <v>documentary</v>
      </c>
      <c r="S354" s="11">
        <f t="shared" si="66"/>
        <v>41890.167453703703</v>
      </c>
      <c r="T354" s="11">
        <f t="shared" si="67"/>
        <v>41920.167453703703</v>
      </c>
    </row>
    <row r="355" spans="1:20" ht="42.75" x14ac:dyDescent="0.4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64"/>
        <v>0.92065607125602222</v>
      </c>
      <c r="P355">
        <f t="shared" si="62"/>
        <v>6.3460179999999999</v>
      </c>
      <c r="Q355" t="str">
        <f t="shared" si="65"/>
        <v>film &amp; video</v>
      </c>
      <c r="R355" t="str">
        <f t="shared" si="63"/>
        <v>documentary</v>
      </c>
      <c r="S355" s="11">
        <f t="shared" si="66"/>
        <v>42297.791886574079</v>
      </c>
      <c r="T355" s="11">
        <f t="shared" si="67"/>
        <v>42327.833553240736</v>
      </c>
    </row>
    <row r="356" spans="1:20" ht="42.75" x14ac:dyDescent="0.4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64"/>
        <v>0.96206706981858159</v>
      </c>
      <c r="P356">
        <f t="shared" si="62"/>
        <v>6.2267864783910998E-2</v>
      </c>
      <c r="Q356" t="str">
        <f t="shared" si="65"/>
        <v>film &amp; video</v>
      </c>
      <c r="R356" t="str">
        <f t="shared" si="63"/>
        <v>documentary</v>
      </c>
      <c r="S356" s="11">
        <f t="shared" si="66"/>
        <v>42438.827789351853</v>
      </c>
      <c r="T356" s="11">
        <f t="shared" si="67"/>
        <v>42468.786122685182</v>
      </c>
    </row>
    <row r="357" spans="1:20" ht="28.5" x14ac:dyDescent="0.4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64"/>
        <v>0.86016220201523719</v>
      </c>
      <c r="P357">
        <f t="shared" si="62"/>
        <v>11.625714285714286</v>
      </c>
      <c r="Q357" t="str">
        <f t="shared" si="65"/>
        <v>film &amp; video</v>
      </c>
      <c r="R357" t="str">
        <f t="shared" si="63"/>
        <v>documentary</v>
      </c>
      <c r="S357" s="11">
        <f t="shared" si="66"/>
        <v>41943.293912037036</v>
      </c>
      <c r="T357" s="11">
        <f t="shared" si="67"/>
        <v>41974.3355787037</v>
      </c>
    </row>
    <row r="358" spans="1:20" ht="28.5" x14ac:dyDescent="0.4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64"/>
        <v>0.97378189622601086</v>
      </c>
      <c r="P358">
        <f t="shared" si="62"/>
        <v>0.22005514285714287</v>
      </c>
      <c r="Q358" t="str">
        <f t="shared" si="65"/>
        <v>film &amp; video</v>
      </c>
      <c r="R358" t="str">
        <f t="shared" si="63"/>
        <v>documentary</v>
      </c>
      <c r="S358" s="11">
        <f t="shared" si="66"/>
        <v>42415.803159722222</v>
      </c>
      <c r="T358" s="11">
        <f t="shared" si="67"/>
        <v>42445.761493055557</v>
      </c>
    </row>
    <row r="359" spans="1:20" ht="42.75" x14ac:dyDescent="0.4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64"/>
        <v>0.57471264367816088</v>
      </c>
      <c r="P359">
        <f t="shared" si="62"/>
        <v>3.48</v>
      </c>
      <c r="Q359" t="str">
        <f t="shared" si="65"/>
        <v>film &amp; video</v>
      </c>
      <c r="R359" t="str">
        <f t="shared" si="63"/>
        <v>documentary</v>
      </c>
      <c r="S359" s="11">
        <f t="shared" si="66"/>
        <v>42078.222187499996</v>
      </c>
      <c r="T359" s="11">
        <f t="shared" si="67"/>
        <v>42118.222187499996</v>
      </c>
    </row>
    <row r="360" spans="1:20" ht="42.75" x14ac:dyDescent="0.4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64"/>
        <v>0.97004501008846811</v>
      </c>
      <c r="P360">
        <f t="shared" si="62"/>
        <v>3.4362666666666666</v>
      </c>
      <c r="Q360" t="str">
        <f t="shared" si="65"/>
        <v>film &amp; video</v>
      </c>
      <c r="R360" t="str">
        <f t="shared" si="63"/>
        <v>documentary</v>
      </c>
      <c r="S360" s="11">
        <f t="shared" si="66"/>
        <v>42507.860196759255</v>
      </c>
      <c r="T360" s="11">
        <f t="shared" si="67"/>
        <v>42536.625</v>
      </c>
    </row>
    <row r="361" spans="1:20" ht="42.75" x14ac:dyDescent="0.4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64"/>
        <v>0.95369458128078821</v>
      </c>
      <c r="P361">
        <f t="shared" si="62"/>
        <v>0.50749999999999995</v>
      </c>
      <c r="Q361" t="str">
        <f t="shared" si="65"/>
        <v>film &amp; video</v>
      </c>
      <c r="R361" t="str">
        <f t="shared" si="63"/>
        <v>documentary</v>
      </c>
      <c r="S361" s="11">
        <f t="shared" si="66"/>
        <v>41935.070486111108</v>
      </c>
      <c r="T361" s="11">
        <f t="shared" si="67"/>
        <v>41957.216666666667</v>
      </c>
    </row>
    <row r="362" spans="1:20" ht="42.75" x14ac:dyDescent="0.4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64"/>
        <v>0.98643649815043155</v>
      </c>
      <c r="P362">
        <f t="shared" si="62"/>
        <v>0.50268595041322317</v>
      </c>
      <c r="Q362" t="str">
        <f t="shared" si="65"/>
        <v>film &amp; video</v>
      </c>
      <c r="R362" t="str">
        <f t="shared" si="63"/>
        <v>documentary</v>
      </c>
      <c r="S362" s="11">
        <f t="shared" si="66"/>
        <v>42163.897916666669</v>
      </c>
      <c r="T362" s="11">
        <f t="shared" si="67"/>
        <v>42208.132638888885</v>
      </c>
    </row>
    <row r="363" spans="1:20" ht="42.75" x14ac:dyDescent="0.4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64"/>
        <v>0.90027638485014905</v>
      </c>
      <c r="P363">
        <f t="shared" si="62"/>
        <v>3.2397458333333331</v>
      </c>
      <c r="Q363" t="str">
        <f t="shared" si="65"/>
        <v>film &amp; video</v>
      </c>
      <c r="R363" t="str">
        <f t="shared" si="63"/>
        <v>documentary</v>
      </c>
      <c r="S363" s="11">
        <f t="shared" si="66"/>
        <v>41936.001226851848</v>
      </c>
      <c r="T363" s="11">
        <f t="shared" si="67"/>
        <v>41966.042893518519</v>
      </c>
    </row>
    <row r="364" spans="1:20" ht="42.75" x14ac:dyDescent="0.4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64"/>
        <v>0.80541666666666667</v>
      </c>
      <c r="P364">
        <f t="shared" si="62"/>
        <v>0.34285714285714286</v>
      </c>
      <c r="Q364" t="str">
        <f t="shared" si="65"/>
        <v>film &amp; video</v>
      </c>
      <c r="R364" t="str">
        <f t="shared" si="63"/>
        <v>documentary</v>
      </c>
      <c r="S364" s="11">
        <f t="shared" si="66"/>
        <v>41837.210543981484</v>
      </c>
      <c r="T364" s="11">
        <f t="shared" si="67"/>
        <v>41859</v>
      </c>
    </row>
    <row r="365" spans="1:20" ht="42.75" x14ac:dyDescent="0.4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64"/>
        <v>0.98684210526315785</v>
      </c>
      <c r="P365">
        <f t="shared" si="62"/>
        <v>0.93574754267977234</v>
      </c>
      <c r="Q365" t="str">
        <f t="shared" si="65"/>
        <v>film &amp; video</v>
      </c>
      <c r="R365" t="str">
        <f t="shared" si="63"/>
        <v>documentary</v>
      </c>
      <c r="S365" s="11">
        <f t="shared" si="66"/>
        <v>40255.744629629626</v>
      </c>
      <c r="T365" s="11">
        <f t="shared" si="67"/>
        <v>40300.806944444441</v>
      </c>
    </row>
    <row r="366" spans="1:20" ht="42.75" x14ac:dyDescent="0.4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64"/>
        <v>0.90775874366189879</v>
      </c>
      <c r="P366">
        <f t="shared" si="62"/>
        <v>0.86401120448179269</v>
      </c>
      <c r="Q366" t="str">
        <f t="shared" si="65"/>
        <v>film &amp; video</v>
      </c>
      <c r="R366" t="str">
        <f t="shared" si="63"/>
        <v>documentary</v>
      </c>
      <c r="S366" s="11">
        <f t="shared" si="66"/>
        <v>41780.859629629631</v>
      </c>
      <c r="T366" s="11">
        <f t="shared" si="67"/>
        <v>41811.165972222225</v>
      </c>
    </row>
    <row r="367" spans="1:20" ht="42.75" x14ac:dyDescent="0.4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64"/>
        <v>0.96178507309566552</v>
      </c>
      <c r="P367">
        <f t="shared" si="62"/>
        <v>2.2280000000000002</v>
      </c>
      <c r="Q367" t="str">
        <f t="shared" si="65"/>
        <v>film &amp; video</v>
      </c>
      <c r="R367" t="str">
        <f t="shared" si="63"/>
        <v>documentary</v>
      </c>
      <c r="S367" s="11">
        <f t="shared" si="66"/>
        <v>41668.606469907405</v>
      </c>
      <c r="T367" s="11">
        <f t="shared" si="67"/>
        <v>41698.606469907405</v>
      </c>
    </row>
    <row r="368" spans="1:20" ht="42.75" x14ac:dyDescent="0.4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64"/>
        <v>0.98701298701298701</v>
      </c>
      <c r="P368">
        <f t="shared" si="62"/>
        <v>2.5666666666666669</v>
      </c>
      <c r="Q368" t="str">
        <f t="shared" si="65"/>
        <v>film &amp; video</v>
      </c>
      <c r="R368" t="str">
        <f t="shared" si="63"/>
        <v>documentary</v>
      </c>
      <c r="S368" s="11">
        <f t="shared" si="66"/>
        <v>41019.793032407404</v>
      </c>
      <c r="T368" s="11">
        <f t="shared" si="67"/>
        <v>41049.793032407404</v>
      </c>
    </row>
    <row r="369" spans="1:20" ht="42.75" x14ac:dyDescent="0.4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64"/>
        <v>0.96758493702473436</v>
      </c>
      <c r="P369">
        <f t="shared" ref="P369:P428" si="68">AVERAGE($E369/$D368)</f>
        <v>0.27197394736842107</v>
      </c>
      <c r="Q369" t="str">
        <f t="shared" si="65"/>
        <v>film &amp; video</v>
      </c>
      <c r="R369" t="str">
        <f t="shared" si="63"/>
        <v>documentary</v>
      </c>
      <c r="S369" s="11">
        <f t="shared" si="66"/>
        <v>41355.577291666668</v>
      </c>
      <c r="T369" s="11">
        <f t="shared" si="67"/>
        <v>41395.207638888889</v>
      </c>
    </row>
    <row r="370" spans="1:20" ht="42.75" x14ac:dyDescent="0.4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64"/>
        <v>0.96050407253726755</v>
      </c>
      <c r="P370">
        <f t="shared" si="68"/>
        <v>1.3013999999999999</v>
      </c>
      <c r="Q370" t="str">
        <f t="shared" si="65"/>
        <v>film &amp; video</v>
      </c>
      <c r="R370" t="str">
        <f t="shared" si="63"/>
        <v>documentary</v>
      </c>
      <c r="S370" s="11">
        <f t="shared" si="66"/>
        <v>42043.605578703704</v>
      </c>
      <c r="T370" s="11">
        <f t="shared" si="67"/>
        <v>42078.563912037032</v>
      </c>
    </row>
    <row r="371" spans="1:20" ht="42.75" x14ac:dyDescent="0.4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64"/>
        <v>0.90780601442433928</v>
      </c>
      <c r="P371">
        <f t="shared" si="68"/>
        <v>0.57280960000000003</v>
      </c>
      <c r="Q371" t="str">
        <f t="shared" si="65"/>
        <v>film &amp; video</v>
      </c>
      <c r="R371" t="str">
        <f t="shared" ref="R371:R421" si="69">RIGHT(N371,11)</f>
        <v>documentary</v>
      </c>
      <c r="S371" s="11">
        <f t="shared" si="66"/>
        <v>40893.551724537036</v>
      </c>
      <c r="T371" s="11">
        <f t="shared" si="67"/>
        <v>40923.551724537036</v>
      </c>
    </row>
    <row r="372" spans="1:20" ht="42.75" x14ac:dyDescent="0.4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64"/>
        <v>0.81953778069168992</v>
      </c>
      <c r="P372">
        <f t="shared" si="68"/>
        <v>4.6930769230769229</v>
      </c>
      <c r="Q372" t="str">
        <f t="shared" si="65"/>
        <v>film &amp; video</v>
      </c>
      <c r="R372" t="str">
        <f t="shared" si="69"/>
        <v>documentary</v>
      </c>
      <c r="S372" s="11">
        <f t="shared" si="66"/>
        <v>42711.795138888891</v>
      </c>
      <c r="T372" s="11">
        <f t="shared" si="67"/>
        <v>42741.795138888891</v>
      </c>
    </row>
    <row r="373" spans="1:20" ht="42.75" x14ac:dyDescent="0.4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64"/>
        <v>0.87589706457697092</v>
      </c>
      <c r="P373">
        <f t="shared" si="68"/>
        <v>6.8501200000000004</v>
      </c>
      <c r="Q373" t="str">
        <f t="shared" si="65"/>
        <v>film &amp; video</v>
      </c>
      <c r="R373" t="str">
        <f t="shared" si="69"/>
        <v>documentary</v>
      </c>
      <c r="S373" s="11">
        <f t="shared" si="66"/>
        <v>41261.767812500002</v>
      </c>
      <c r="T373" s="11">
        <f t="shared" si="67"/>
        <v>41306.767812500002</v>
      </c>
    </row>
    <row r="374" spans="1:20" ht="28.5" x14ac:dyDescent="0.4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64"/>
        <v>0.7978723404255319</v>
      </c>
      <c r="P374">
        <f t="shared" si="68"/>
        <v>2.5066666666666666E-3</v>
      </c>
      <c r="Q374" t="str">
        <f t="shared" si="65"/>
        <v>film &amp; video</v>
      </c>
      <c r="R374" t="str">
        <f t="shared" si="69"/>
        <v>documentary</v>
      </c>
      <c r="S374" s="11">
        <f t="shared" si="66"/>
        <v>42425.576898148152</v>
      </c>
      <c r="T374" s="11">
        <f t="shared" si="67"/>
        <v>42465.666666666672</v>
      </c>
    </row>
    <row r="375" spans="1:20" ht="42.75" x14ac:dyDescent="0.4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64"/>
        <v>0.9375</v>
      </c>
      <c r="P375">
        <f t="shared" si="68"/>
        <v>26.666666666666668</v>
      </c>
      <c r="Q375" t="str">
        <f t="shared" si="65"/>
        <v>film &amp; video</v>
      </c>
      <c r="R375" t="str">
        <f t="shared" si="69"/>
        <v>documentary</v>
      </c>
      <c r="S375" s="11">
        <f t="shared" si="66"/>
        <v>41078.91201388889</v>
      </c>
      <c r="T375" s="11">
        <f t="shared" si="67"/>
        <v>41108.91201388889</v>
      </c>
    </row>
    <row r="376" spans="1:20" ht="42.75" x14ac:dyDescent="0.4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64"/>
        <v>0.76540375047837739</v>
      </c>
      <c r="P376">
        <f t="shared" si="68"/>
        <v>1.0451999999999999</v>
      </c>
      <c r="Q376" t="str">
        <f t="shared" si="65"/>
        <v>film &amp; video</v>
      </c>
      <c r="R376" t="str">
        <f t="shared" si="69"/>
        <v>documentary</v>
      </c>
      <c r="S376" s="11">
        <f t="shared" si="66"/>
        <v>40757.889247685183</v>
      </c>
      <c r="T376" s="11">
        <f t="shared" si="67"/>
        <v>40802.889247685183</v>
      </c>
    </row>
    <row r="377" spans="1:20" ht="42.75" x14ac:dyDescent="0.4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64"/>
        <v>0.83333333333333337</v>
      </c>
      <c r="P377">
        <f t="shared" si="68"/>
        <v>0.1</v>
      </c>
      <c r="Q377" t="str">
        <f t="shared" si="65"/>
        <v>film &amp; video</v>
      </c>
      <c r="R377" t="str">
        <f t="shared" si="69"/>
        <v>documentary</v>
      </c>
      <c r="S377" s="11">
        <f t="shared" si="66"/>
        <v>41657.985081018516</v>
      </c>
      <c r="T377" s="11">
        <f t="shared" si="67"/>
        <v>41699.720833333333</v>
      </c>
    </row>
    <row r="378" spans="1:20" ht="42.75" x14ac:dyDescent="0.4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64"/>
        <v>0.94375963020030817</v>
      </c>
      <c r="P378">
        <f t="shared" si="68"/>
        <v>5.1920000000000002</v>
      </c>
      <c r="Q378" t="str">
        <f t="shared" si="65"/>
        <v>film &amp; video</v>
      </c>
      <c r="R378" t="str">
        <f t="shared" si="69"/>
        <v>documentary</v>
      </c>
      <c r="S378" s="11">
        <f t="shared" si="66"/>
        <v>42576.452731481477</v>
      </c>
      <c r="T378" s="11">
        <f t="shared" si="67"/>
        <v>42607.452731481477</v>
      </c>
    </row>
    <row r="379" spans="1:20" ht="42.75" x14ac:dyDescent="0.4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64"/>
        <v>0.87412587412587417</v>
      </c>
      <c r="P379">
        <f t="shared" si="68"/>
        <v>5.6032653061224487</v>
      </c>
      <c r="Q379" t="str">
        <f t="shared" si="65"/>
        <v>film &amp; video</v>
      </c>
      <c r="R379" t="str">
        <f t="shared" si="69"/>
        <v>documentary</v>
      </c>
      <c r="S379" s="11">
        <f t="shared" si="66"/>
        <v>42292.250787037032</v>
      </c>
      <c r="T379" s="11">
        <f t="shared" si="67"/>
        <v>42322.292361111111</v>
      </c>
    </row>
    <row r="380" spans="1:20" ht="57" x14ac:dyDescent="0.4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64"/>
        <v>0.8947211452430659</v>
      </c>
      <c r="P380">
        <f t="shared" si="68"/>
        <v>0.27941666666666665</v>
      </c>
      <c r="Q380" t="str">
        <f t="shared" si="65"/>
        <v>film &amp; video</v>
      </c>
      <c r="R380" t="str">
        <f t="shared" si="69"/>
        <v>documentary</v>
      </c>
      <c r="S380" s="11">
        <f t="shared" si="66"/>
        <v>42370.571851851855</v>
      </c>
      <c r="T380" s="11">
        <f t="shared" si="67"/>
        <v>42394.994444444441</v>
      </c>
    </row>
    <row r="381" spans="1:20" ht="42.75" x14ac:dyDescent="0.4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64"/>
        <v>0.86147484493452786</v>
      </c>
      <c r="P381">
        <f t="shared" si="68"/>
        <v>5.8040000000000003</v>
      </c>
      <c r="Q381" t="str">
        <f t="shared" si="65"/>
        <v>film &amp; video</v>
      </c>
      <c r="R381" t="str">
        <f t="shared" si="69"/>
        <v>documentary</v>
      </c>
      <c r="S381" s="11">
        <f t="shared" si="66"/>
        <v>40987.688333333332</v>
      </c>
      <c r="T381" s="11">
        <f t="shared" si="67"/>
        <v>41032.688333333332</v>
      </c>
    </row>
    <row r="382" spans="1:20" ht="42.75" x14ac:dyDescent="0.4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64"/>
        <v>0.70671378091872794</v>
      </c>
      <c r="P382">
        <f t="shared" si="68"/>
        <v>0.37733333333333335</v>
      </c>
      <c r="Q382" t="str">
        <f t="shared" si="65"/>
        <v>film &amp; video</v>
      </c>
      <c r="R382" t="str">
        <f t="shared" si="69"/>
        <v>documentary</v>
      </c>
      <c r="S382" s="11">
        <f t="shared" si="66"/>
        <v>42367.719814814816</v>
      </c>
      <c r="T382" s="11">
        <f t="shared" si="67"/>
        <v>42392.719814814816</v>
      </c>
    </row>
    <row r="383" spans="1:20" ht="42.75" x14ac:dyDescent="0.4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64"/>
        <v>0.95483624558388236</v>
      </c>
      <c r="P383">
        <f t="shared" si="68"/>
        <v>6.5456250000000002</v>
      </c>
      <c r="Q383" t="str">
        <f t="shared" si="65"/>
        <v>film &amp; video</v>
      </c>
      <c r="R383" t="str">
        <f t="shared" si="69"/>
        <v>documentary</v>
      </c>
      <c r="S383" s="11">
        <f t="shared" si="66"/>
        <v>41085.698113425926</v>
      </c>
      <c r="T383" s="11">
        <f t="shared" si="67"/>
        <v>41120.208333333336</v>
      </c>
    </row>
    <row r="384" spans="1:20" ht="57" x14ac:dyDescent="0.4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64"/>
        <v>0.39087947882736157</v>
      </c>
      <c r="P384">
        <f t="shared" si="68"/>
        <v>6.1400000000000003E-2</v>
      </c>
      <c r="Q384" t="str">
        <f t="shared" si="65"/>
        <v>film &amp; video</v>
      </c>
      <c r="R384" t="str">
        <f t="shared" si="69"/>
        <v>documentary</v>
      </c>
      <c r="S384" s="11">
        <f t="shared" si="66"/>
        <v>41144.709490740745</v>
      </c>
      <c r="T384" s="11">
        <f t="shared" si="67"/>
        <v>41158.709490740745</v>
      </c>
    </row>
    <row r="385" spans="1:20" ht="42.75" x14ac:dyDescent="0.4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64"/>
        <v>0.48377723970944309</v>
      </c>
      <c r="P385">
        <f t="shared" si="68"/>
        <v>3.4416666666666669</v>
      </c>
      <c r="Q385" t="str">
        <f t="shared" si="65"/>
        <v>film &amp; video</v>
      </c>
      <c r="R385" t="str">
        <f t="shared" si="69"/>
        <v>documentary</v>
      </c>
      <c r="S385" s="11">
        <f t="shared" si="66"/>
        <v>41755.117581018516</v>
      </c>
      <c r="T385" s="11">
        <f t="shared" si="67"/>
        <v>41778.117581018516</v>
      </c>
    </row>
    <row r="386" spans="1:20" ht="42.75" x14ac:dyDescent="0.4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si="64"/>
        <v>0.89202087328843493</v>
      </c>
      <c r="P386">
        <f t="shared" si="68"/>
        <v>22.443443443443442</v>
      </c>
      <c r="Q386" t="str">
        <f t="shared" si="65"/>
        <v>film &amp; video</v>
      </c>
      <c r="R386" t="str">
        <f t="shared" si="69"/>
        <v>documentary</v>
      </c>
      <c r="S386" s="11">
        <f t="shared" si="66"/>
        <v>41980.781793981485</v>
      </c>
      <c r="T386" s="11">
        <f t="shared" si="67"/>
        <v>42010.781793981485</v>
      </c>
    </row>
    <row r="387" spans="1:20" ht="42.75" x14ac:dyDescent="0.4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ref="O387:O450" si="70">$D387/$E387</f>
        <v>0.94355645298258195</v>
      </c>
      <c r="P387">
        <f t="shared" si="68"/>
        <v>1.324775</v>
      </c>
      <c r="Q387" t="str">
        <f t="shared" ref="Q387:Q450" si="71">LEFT(N387,12)</f>
        <v>film &amp; video</v>
      </c>
      <c r="R387" t="str">
        <f t="shared" si="69"/>
        <v>documentary</v>
      </c>
      <c r="S387" s="11">
        <f t="shared" ref="S387:S450" si="72">(((J387/60)/60)/24)+DATE(1970,1,1)</f>
        <v>41934.584502314814</v>
      </c>
      <c r="T387" s="11">
        <f t="shared" ref="T387:T450" si="73">(((I387/60)/60)/24)+DATE(1970,1,1)</f>
        <v>41964.626168981486</v>
      </c>
    </row>
    <row r="388" spans="1:20" ht="42.75" x14ac:dyDescent="0.4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70"/>
        <v>0.99833610648918469</v>
      </c>
      <c r="P388">
        <f t="shared" si="68"/>
        <v>2.4039999999999999E-2</v>
      </c>
      <c r="Q388" t="str">
        <f t="shared" si="71"/>
        <v>film &amp; video</v>
      </c>
      <c r="R388" t="str">
        <f t="shared" si="69"/>
        <v>documentary</v>
      </c>
      <c r="S388" s="11">
        <f t="shared" si="72"/>
        <v>42211.951284722221</v>
      </c>
      <c r="T388" s="11">
        <f t="shared" si="73"/>
        <v>42226.951284722221</v>
      </c>
    </row>
    <row r="389" spans="1:20" ht="42.75" x14ac:dyDescent="0.4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70"/>
        <v>0.46731270598652169</v>
      </c>
      <c r="P389">
        <f t="shared" si="68"/>
        <v>135.52666666666667</v>
      </c>
      <c r="Q389" t="str">
        <f t="shared" si="71"/>
        <v>film &amp; video</v>
      </c>
      <c r="R389" t="str">
        <f t="shared" si="69"/>
        <v>documentary</v>
      </c>
      <c r="S389" s="11">
        <f t="shared" si="72"/>
        <v>42200.67659722222</v>
      </c>
      <c r="T389" s="11">
        <f t="shared" si="73"/>
        <v>42231.25</v>
      </c>
    </row>
    <row r="390" spans="1:20" ht="42.75" x14ac:dyDescent="0.4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70"/>
        <v>0.79264426125554854</v>
      </c>
      <c r="P390">
        <f t="shared" si="68"/>
        <v>0.16600000000000001</v>
      </c>
      <c r="Q390" t="str">
        <f t="shared" si="71"/>
        <v>film &amp; video</v>
      </c>
      <c r="R390" t="str">
        <f t="shared" si="69"/>
        <v>documentary</v>
      </c>
      <c r="S390" s="11">
        <f t="shared" si="72"/>
        <v>42549.076157407413</v>
      </c>
      <c r="T390" s="11">
        <f t="shared" si="73"/>
        <v>42579.076157407413</v>
      </c>
    </row>
    <row r="391" spans="1:20" ht="42.75" x14ac:dyDescent="0.4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70"/>
        <v>0.55085653330429996</v>
      </c>
      <c r="P391">
        <f t="shared" si="68"/>
        <v>24.688824</v>
      </c>
      <c r="Q391" t="str">
        <f t="shared" si="71"/>
        <v>film &amp; video</v>
      </c>
      <c r="R391" t="str">
        <f t="shared" si="69"/>
        <v>documentary</v>
      </c>
      <c r="S391" s="11">
        <f t="shared" si="72"/>
        <v>41674.063078703701</v>
      </c>
      <c r="T391" s="11">
        <f t="shared" si="73"/>
        <v>41705.957638888889</v>
      </c>
    </row>
    <row r="392" spans="1:20" ht="42.75" x14ac:dyDescent="0.4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70"/>
        <v>1</v>
      </c>
      <c r="P392">
        <f t="shared" si="68"/>
        <v>1.4705882352941176E-2</v>
      </c>
      <c r="Q392" t="str">
        <f t="shared" si="71"/>
        <v>film &amp; video</v>
      </c>
      <c r="R392" t="str">
        <f t="shared" si="69"/>
        <v>documentary</v>
      </c>
      <c r="S392" s="11">
        <f t="shared" si="72"/>
        <v>42112.036712962959</v>
      </c>
      <c r="T392" s="11">
        <f t="shared" si="73"/>
        <v>42132.036712962959</v>
      </c>
    </row>
    <row r="393" spans="1:20" ht="42.75" x14ac:dyDescent="0.4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70"/>
        <v>0.99393698439518929</v>
      </c>
      <c r="P393">
        <f t="shared" si="68"/>
        <v>20.122</v>
      </c>
      <c r="Q393" t="str">
        <f t="shared" si="71"/>
        <v>film &amp; video</v>
      </c>
      <c r="R393" t="str">
        <f t="shared" si="69"/>
        <v>documentary</v>
      </c>
      <c r="S393" s="11">
        <f t="shared" si="72"/>
        <v>40865.042256944449</v>
      </c>
      <c r="T393" s="11">
        <f t="shared" si="73"/>
        <v>40895.040972222225</v>
      </c>
    </row>
    <row r="394" spans="1:20" ht="42.75" x14ac:dyDescent="0.4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70"/>
        <v>0.9910537311833717</v>
      </c>
      <c r="P394">
        <f t="shared" si="68"/>
        <v>0.93335000000000001</v>
      </c>
      <c r="Q394" t="str">
        <f t="shared" si="71"/>
        <v>film &amp; video</v>
      </c>
      <c r="R394" t="str">
        <f t="shared" si="69"/>
        <v>documentary</v>
      </c>
      <c r="S394" s="11">
        <f t="shared" si="72"/>
        <v>40763.717256944445</v>
      </c>
      <c r="T394" s="11">
        <f t="shared" si="73"/>
        <v>40794.125</v>
      </c>
    </row>
    <row r="395" spans="1:20" ht="28.5" x14ac:dyDescent="0.4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70"/>
        <v>0.90541984318128321</v>
      </c>
      <c r="P395">
        <f t="shared" si="68"/>
        <v>2.9850270270270269</v>
      </c>
      <c r="Q395" t="str">
        <f t="shared" si="71"/>
        <v>film &amp; video</v>
      </c>
      <c r="R395" t="str">
        <f t="shared" si="69"/>
        <v>documentary</v>
      </c>
      <c r="S395" s="11">
        <f t="shared" si="72"/>
        <v>41526.708935185183</v>
      </c>
      <c r="T395" s="11">
        <f t="shared" si="73"/>
        <v>41557.708935185183</v>
      </c>
    </row>
    <row r="396" spans="1:20" ht="42.75" x14ac:dyDescent="0.4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70"/>
        <v>0.89370602776193198</v>
      </c>
      <c r="P396">
        <f t="shared" si="68"/>
        <v>0.10518</v>
      </c>
      <c r="Q396" t="str">
        <f t="shared" si="71"/>
        <v>film &amp; video</v>
      </c>
      <c r="R396" t="str">
        <f t="shared" si="69"/>
        <v>documentary</v>
      </c>
      <c r="S396" s="11">
        <f t="shared" si="72"/>
        <v>42417.818078703705</v>
      </c>
      <c r="T396" s="11">
        <f t="shared" si="73"/>
        <v>42477.776412037041</v>
      </c>
    </row>
    <row r="397" spans="1:20" ht="42.75" x14ac:dyDescent="0.4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70"/>
        <v>0.92554456728477608</v>
      </c>
      <c r="P397">
        <f t="shared" si="68"/>
        <v>2.2988191489361705</v>
      </c>
      <c r="Q397" t="str">
        <f t="shared" si="71"/>
        <v>film &amp; video</v>
      </c>
      <c r="R397" t="str">
        <f t="shared" si="69"/>
        <v>documentary</v>
      </c>
      <c r="S397" s="11">
        <f t="shared" si="72"/>
        <v>40990.909259259257</v>
      </c>
      <c r="T397" s="11">
        <f t="shared" si="73"/>
        <v>41026.897222222222</v>
      </c>
    </row>
    <row r="398" spans="1:20" ht="42.75" x14ac:dyDescent="0.4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70"/>
        <v>0.9375</v>
      </c>
      <c r="P398">
        <f t="shared" si="68"/>
        <v>1.6</v>
      </c>
      <c r="Q398" t="str">
        <f t="shared" si="71"/>
        <v>film &amp; video</v>
      </c>
      <c r="R398" t="str">
        <f t="shared" si="69"/>
        <v>documentary</v>
      </c>
      <c r="S398" s="11">
        <f t="shared" si="72"/>
        <v>41082.564884259256</v>
      </c>
      <c r="T398" s="11">
        <f t="shared" si="73"/>
        <v>41097.564884259256</v>
      </c>
    </row>
    <row r="399" spans="1:20" ht="57" x14ac:dyDescent="0.4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70"/>
        <v>0.96246137663532971</v>
      </c>
      <c r="P399">
        <f t="shared" si="68"/>
        <v>0.8619566666666667</v>
      </c>
      <c r="Q399" t="str">
        <f t="shared" si="71"/>
        <v>film &amp; video</v>
      </c>
      <c r="R399" t="str">
        <f t="shared" si="69"/>
        <v>documentary</v>
      </c>
      <c r="S399" s="11">
        <f t="shared" si="72"/>
        <v>40379.776435185187</v>
      </c>
      <c r="T399" s="11">
        <f t="shared" si="73"/>
        <v>40422.155555555553</v>
      </c>
    </row>
    <row r="400" spans="1:20" ht="42.75" x14ac:dyDescent="0.4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70"/>
        <v>0.7989773090444231</v>
      </c>
      <c r="P400">
        <f t="shared" si="68"/>
        <v>0.75433944069431047</v>
      </c>
      <c r="Q400" t="str">
        <f t="shared" si="71"/>
        <v>film &amp; video</v>
      </c>
      <c r="R400" t="str">
        <f t="shared" si="69"/>
        <v>documentary</v>
      </c>
      <c r="S400" s="11">
        <f t="shared" si="72"/>
        <v>42078.793124999997</v>
      </c>
      <c r="T400" s="11">
        <f t="shared" si="73"/>
        <v>42123.793124999997</v>
      </c>
    </row>
    <row r="401" spans="1:20" ht="42.75" x14ac:dyDescent="0.4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70"/>
        <v>0.9362857544122466</v>
      </c>
      <c r="P401">
        <f t="shared" si="68"/>
        <v>2.8481333333333332</v>
      </c>
      <c r="Q401" t="str">
        <f t="shared" si="71"/>
        <v>film &amp; video</v>
      </c>
      <c r="R401" t="str">
        <f t="shared" si="69"/>
        <v>documentary</v>
      </c>
      <c r="S401" s="11">
        <f t="shared" si="72"/>
        <v>42687.875775462962</v>
      </c>
      <c r="T401" s="11">
        <f t="shared" si="73"/>
        <v>42718.5</v>
      </c>
    </row>
    <row r="402" spans="1:20" ht="42.75" x14ac:dyDescent="0.4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70"/>
        <v>0.89045212706751853</v>
      </c>
      <c r="P402">
        <f t="shared" si="68"/>
        <v>0.56151249999999997</v>
      </c>
      <c r="Q402" t="str">
        <f t="shared" si="71"/>
        <v>film &amp; video</v>
      </c>
      <c r="R402" t="str">
        <f t="shared" si="69"/>
        <v>documentary</v>
      </c>
      <c r="S402" s="11">
        <f t="shared" si="72"/>
        <v>41745.635960648149</v>
      </c>
      <c r="T402" s="11">
        <f t="shared" si="73"/>
        <v>41776.145833333336</v>
      </c>
    </row>
    <row r="403" spans="1:20" ht="42.75" x14ac:dyDescent="0.4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70"/>
        <v>0.96327977497784456</v>
      </c>
      <c r="P403">
        <f t="shared" si="68"/>
        <v>5.1905999999999999</v>
      </c>
      <c r="Q403" t="str">
        <f t="shared" si="71"/>
        <v>film &amp; video</v>
      </c>
      <c r="R403" t="str">
        <f t="shared" si="69"/>
        <v>documentary</v>
      </c>
      <c r="S403" s="11">
        <f t="shared" si="72"/>
        <v>40732.842245370368</v>
      </c>
      <c r="T403" s="11">
        <f t="shared" si="73"/>
        <v>40762.842245370368</v>
      </c>
    </row>
    <row r="404" spans="1:20" ht="42.75" x14ac:dyDescent="0.4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70"/>
        <v>0.70596540769502292</v>
      </c>
      <c r="P404">
        <f t="shared" si="68"/>
        <v>5.6660000000000002E-2</v>
      </c>
      <c r="Q404" t="str">
        <f t="shared" si="71"/>
        <v>film &amp; video</v>
      </c>
      <c r="R404" t="str">
        <f t="shared" si="69"/>
        <v>documentary</v>
      </c>
      <c r="S404" s="11">
        <f t="shared" si="72"/>
        <v>42292.539548611108</v>
      </c>
      <c r="T404" s="11">
        <f t="shared" si="73"/>
        <v>42313.58121527778</v>
      </c>
    </row>
    <row r="405" spans="1:20" ht="42.75" x14ac:dyDescent="0.4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70"/>
        <v>0.95002850085502566</v>
      </c>
      <c r="P405">
        <f t="shared" si="68"/>
        <v>2.6315</v>
      </c>
      <c r="Q405" t="str">
        <f t="shared" si="71"/>
        <v>film &amp; video</v>
      </c>
      <c r="R405" t="str">
        <f t="shared" si="69"/>
        <v>documentary</v>
      </c>
      <c r="S405" s="11">
        <f t="shared" si="72"/>
        <v>40718.310659722221</v>
      </c>
      <c r="T405" s="11">
        <f t="shared" si="73"/>
        <v>40765.297222222223</v>
      </c>
    </row>
    <row r="406" spans="1:20" ht="42.75" x14ac:dyDescent="0.4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70"/>
        <v>0.97001274873898347</v>
      </c>
      <c r="P406">
        <f t="shared" si="68"/>
        <v>7.2164000000000001</v>
      </c>
      <c r="Q406" t="str">
        <f t="shared" si="71"/>
        <v>film &amp; video</v>
      </c>
      <c r="R406" t="str">
        <f t="shared" si="69"/>
        <v>documentary</v>
      </c>
      <c r="S406" s="11">
        <f t="shared" si="72"/>
        <v>41646.628032407411</v>
      </c>
      <c r="T406" s="11">
        <f t="shared" si="73"/>
        <v>41675.961111111108</v>
      </c>
    </row>
    <row r="407" spans="1:20" ht="28.5" x14ac:dyDescent="0.4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70"/>
        <v>0.92885375494071143</v>
      </c>
      <c r="P407">
        <f t="shared" si="68"/>
        <v>8.6742857142857149E-2</v>
      </c>
      <c r="Q407" t="str">
        <f t="shared" si="71"/>
        <v>film &amp; video</v>
      </c>
      <c r="R407" t="str">
        <f t="shared" si="69"/>
        <v>documentary</v>
      </c>
      <c r="S407" s="11">
        <f t="shared" si="72"/>
        <v>41674.08494212963</v>
      </c>
      <c r="T407" s="11">
        <f t="shared" si="73"/>
        <v>41704.08494212963</v>
      </c>
    </row>
    <row r="408" spans="1:20" ht="42.75" x14ac:dyDescent="0.4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70"/>
        <v>0.92846508142307171</v>
      </c>
      <c r="P408">
        <f t="shared" si="68"/>
        <v>1.0694078014184398</v>
      </c>
      <c r="Q408" t="str">
        <f t="shared" si="71"/>
        <v>film &amp; video</v>
      </c>
      <c r="R408" t="str">
        <f t="shared" si="69"/>
        <v>documentary</v>
      </c>
      <c r="S408" s="11">
        <f t="shared" si="72"/>
        <v>40638.162465277775</v>
      </c>
      <c r="T408" s="11">
        <f t="shared" si="73"/>
        <v>40672.249305555553</v>
      </c>
    </row>
    <row r="409" spans="1:20" ht="42.75" x14ac:dyDescent="0.4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70"/>
        <v>0.98473658296405708</v>
      </c>
      <c r="P409">
        <f t="shared" si="68"/>
        <v>0.72535714285714281</v>
      </c>
      <c r="Q409" t="str">
        <f t="shared" si="71"/>
        <v>film &amp; video</v>
      </c>
      <c r="R409" t="str">
        <f t="shared" si="69"/>
        <v>documentary</v>
      </c>
      <c r="S409" s="11">
        <f t="shared" si="72"/>
        <v>40806.870949074073</v>
      </c>
      <c r="T409" s="11">
        <f t="shared" si="73"/>
        <v>40866.912615740745</v>
      </c>
    </row>
    <row r="410" spans="1:20" ht="42.75" x14ac:dyDescent="0.4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70"/>
        <v>0.9858270925001561</v>
      </c>
      <c r="P410">
        <f t="shared" si="68"/>
        <v>3.0431300000000001</v>
      </c>
      <c r="Q410" t="str">
        <f t="shared" si="71"/>
        <v>film &amp; video</v>
      </c>
      <c r="R410" t="str">
        <f t="shared" si="69"/>
        <v>documentary</v>
      </c>
      <c r="S410" s="11">
        <f t="shared" si="72"/>
        <v>41543.735995370371</v>
      </c>
      <c r="T410" s="11">
        <f t="shared" si="73"/>
        <v>41583.777662037035</v>
      </c>
    </row>
    <row r="411" spans="1:20" ht="42.75" x14ac:dyDescent="0.4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70"/>
        <v>0.73099415204678364</v>
      </c>
      <c r="P411">
        <f t="shared" si="68"/>
        <v>0.114</v>
      </c>
      <c r="Q411" t="str">
        <f t="shared" si="71"/>
        <v>film &amp; video</v>
      </c>
      <c r="R411" t="str">
        <f t="shared" si="69"/>
        <v>documentary</v>
      </c>
      <c r="S411" s="11">
        <f t="shared" si="72"/>
        <v>42543.862777777773</v>
      </c>
      <c r="T411" s="11">
        <f t="shared" si="73"/>
        <v>42573.862777777773</v>
      </c>
    </row>
    <row r="412" spans="1:20" ht="42.75" x14ac:dyDescent="0.4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70"/>
        <v>0.77942322681215903</v>
      </c>
      <c r="P412">
        <f t="shared" si="68"/>
        <v>2.5659999999999998</v>
      </c>
      <c r="Q412" t="str">
        <f t="shared" si="71"/>
        <v>film &amp; video</v>
      </c>
      <c r="R412" t="str">
        <f t="shared" si="69"/>
        <v>documentary</v>
      </c>
      <c r="S412" s="11">
        <f t="shared" si="72"/>
        <v>42113.981446759266</v>
      </c>
      <c r="T412" s="11">
        <f t="shared" si="73"/>
        <v>42173.981446759266</v>
      </c>
    </row>
    <row r="413" spans="1:20" ht="42.75" x14ac:dyDescent="0.4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70"/>
        <v>0.98960910440376049</v>
      </c>
      <c r="P413">
        <f t="shared" si="68"/>
        <v>30.315000000000001</v>
      </c>
      <c r="Q413" t="str">
        <f t="shared" si="71"/>
        <v>film &amp; video</v>
      </c>
      <c r="R413" t="str">
        <f t="shared" si="69"/>
        <v>documentary</v>
      </c>
      <c r="S413" s="11">
        <f t="shared" si="72"/>
        <v>41598.17597222222</v>
      </c>
      <c r="T413" s="11">
        <f t="shared" si="73"/>
        <v>41630.208333333336</v>
      </c>
    </row>
    <row r="414" spans="1:20" ht="42.75" x14ac:dyDescent="0.4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70"/>
        <v>0.78839482812992745</v>
      </c>
      <c r="P414">
        <f t="shared" si="68"/>
        <v>0.1057</v>
      </c>
      <c r="Q414" t="str">
        <f t="shared" si="71"/>
        <v>film &amp; video</v>
      </c>
      <c r="R414" t="str">
        <f t="shared" si="69"/>
        <v>documentary</v>
      </c>
      <c r="S414" s="11">
        <f t="shared" si="72"/>
        <v>41099.742800925924</v>
      </c>
      <c r="T414" s="11">
        <f t="shared" si="73"/>
        <v>41115.742800925924</v>
      </c>
    </row>
    <row r="415" spans="1:20" ht="42.75" x14ac:dyDescent="0.4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70"/>
        <v>0.95160211136718464</v>
      </c>
      <c r="P415">
        <f t="shared" si="68"/>
        <v>5.3803999999999998</v>
      </c>
      <c r="Q415" t="str">
        <f t="shared" si="71"/>
        <v>film &amp; video</v>
      </c>
      <c r="R415" t="str">
        <f t="shared" si="69"/>
        <v>documentary</v>
      </c>
      <c r="S415" s="11">
        <f t="shared" si="72"/>
        <v>41079.877442129626</v>
      </c>
      <c r="T415" s="11">
        <f t="shared" si="73"/>
        <v>41109.877442129626</v>
      </c>
    </row>
    <row r="416" spans="1:20" ht="42.75" x14ac:dyDescent="0.4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70"/>
        <v>0.97225141896153033</v>
      </c>
      <c r="P416">
        <f t="shared" si="68"/>
        <v>1.4865625</v>
      </c>
      <c r="Q416" t="str">
        <f t="shared" si="71"/>
        <v>film &amp; video</v>
      </c>
      <c r="R416" t="str">
        <f t="shared" si="69"/>
        <v>documentary</v>
      </c>
      <c r="S416" s="11">
        <f t="shared" si="72"/>
        <v>41529.063252314816</v>
      </c>
      <c r="T416" s="11">
        <f t="shared" si="73"/>
        <v>41559.063252314816</v>
      </c>
    </row>
    <row r="417" spans="1:20" ht="57" x14ac:dyDescent="0.4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70"/>
        <v>0.97897990294113535</v>
      </c>
      <c r="P417">
        <f t="shared" si="68"/>
        <v>7.7300540540540544E-2</v>
      </c>
      <c r="Q417" t="str">
        <f t="shared" si="71"/>
        <v>film &amp; video</v>
      </c>
      <c r="R417" t="str">
        <f t="shared" si="69"/>
        <v>documentary</v>
      </c>
      <c r="S417" s="11">
        <f t="shared" si="72"/>
        <v>41904.851875</v>
      </c>
      <c r="T417" s="11">
        <f t="shared" si="73"/>
        <v>41929.5</v>
      </c>
    </row>
    <row r="418" spans="1:20" ht="42.75" x14ac:dyDescent="0.4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70"/>
        <v>0.83182910902784124</v>
      </c>
      <c r="P418">
        <f t="shared" si="68"/>
        <v>0.85869285714285715</v>
      </c>
      <c r="Q418" t="str">
        <f t="shared" si="71"/>
        <v>film &amp; video</v>
      </c>
      <c r="R418" t="str">
        <f t="shared" si="69"/>
        <v>documentary</v>
      </c>
      <c r="S418" s="11">
        <f t="shared" si="72"/>
        <v>41648.396192129629</v>
      </c>
      <c r="T418" s="11">
        <f t="shared" si="73"/>
        <v>41678.396192129629</v>
      </c>
    </row>
    <row r="419" spans="1:20" ht="42.75" x14ac:dyDescent="0.4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70"/>
        <v>0.99752992589777689</v>
      </c>
      <c r="P419">
        <f t="shared" si="68"/>
        <v>10.526</v>
      </c>
      <c r="Q419" t="str">
        <f t="shared" si="71"/>
        <v>film &amp; video</v>
      </c>
      <c r="R419" t="str">
        <f t="shared" si="69"/>
        <v>documentary</v>
      </c>
      <c r="S419" s="11">
        <f t="shared" si="72"/>
        <v>41360.970601851855</v>
      </c>
      <c r="T419" s="11">
        <f t="shared" si="73"/>
        <v>41372.189583333333</v>
      </c>
    </row>
    <row r="420" spans="1:20" ht="42.75" x14ac:dyDescent="0.4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70"/>
        <v>0.99370064767988642</v>
      </c>
      <c r="P420">
        <f t="shared" si="68"/>
        <v>2.1468571428571428</v>
      </c>
      <c r="Q420" t="str">
        <f t="shared" si="71"/>
        <v>film &amp; video</v>
      </c>
      <c r="R420" t="str">
        <f t="shared" si="69"/>
        <v>documentary</v>
      </c>
      <c r="S420" s="11">
        <f t="shared" si="72"/>
        <v>42178.282372685186</v>
      </c>
      <c r="T420" s="11">
        <f t="shared" si="73"/>
        <v>42208.282372685186</v>
      </c>
    </row>
    <row r="421" spans="1:20" ht="42.75" x14ac:dyDescent="0.4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70"/>
        <v>0.99564405724953331</v>
      </c>
      <c r="P421">
        <f t="shared" si="68"/>
        <v>0.35870535714285712</v>
      </c>
      <c r="Q421" t="str">
        <f t="shared" si="71"/>
        <v>film &amp; video</v>
      </c>
      <c r="R421" t="str">
        <f t="shared" si="69"/>
        <v>documentary</v>
      </c>
      <c r="S421" s="11">
        <f t="shared" si="72"/>
        <v>41394.842442129629</v>
      </c>
      <c r="T421" s="11">
        <f t="shared" si="73"/>
        <v>41454.842442129629</v>
      </c>
    </row>
    <row r="422" spans="1:20" ht="42.75" x14ac:dyDescent="0.4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70"/>
        <v>227.58620689655172</v>
      </c>
      <c r="P422">
        <f t="shared" si="68"/>
        <v>1.8125000000000001E-3</v>
      </c>
      <c r="Q422" t="str">
        <f t="shared" si="71"/>
        <v>film &amp; video</v>
      </c>
      <c r="R422" t="str">
        <f>RIGHT(N422,9)</f>
        <v>animation</v>
      </c>
      <c r="S422" s="11">
        <f t="shared" si="72"/>
        <v>41682.23646990741</v>
      </c>
      <c r="T422" s="11">
        <f t="shared" si="73"/>
        <v>41712.194803240738</v>
      </c>
    </row>
    <row r="423" spans="1:20" ht="42.75" x14ac:dyDescent="0.4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70"/>
        <v>49.833887043189371</v>
      </c>
      <c r="P423">
        <f t="shared" si="68"/>
        <v>9.1212121212121217E-2</v>
      </c>
      <c r="Q423" t="str">
        <f t="shared" si="71"/>
        <v>film &amp; video</v>
      </c>
      <c r="R423" t="str">
        <f t="shared" ref="R423:R486" si="74">RIGHT(N423,9)</f>
        <v>animation</v>
      </c>
      <c r="S423" s="11">
        <f t="shared" si="72"/>
        <v>42177.491388888884</v>
      </c>
      <c r="T423" s="11">
        <f t="shared" si="73"/>
        <v>42237.491388888884</v>
      </c>
    </row>
    <row r="424" spans="1:20" ht="42.75" x14ac:dyDescent="0.4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70"/>
        <v>93.023255813953483</v>
      </c>
      <c r="P424">
        <f t="shared" si="68"/>
        <v>2.8666666666666667E-2</v>
      </c>
      <c r="Q424" t="str">
        <f t="shared" si="71"/>
        <v>film &amp; video</v>
      </c>
      <c r="R424" t="str">
        <f t="shared" si="74"/>
        <v>animation</v>
      </c>
      <c r="S424" s="11">
        <f t="shared" si="72"/>
        <v>41863.260381944441</v>
      </c>
      <c r="T424" s="11">
        <f t="shared" si="73"/>
        <v>41893.260381944441</v>
      </c>
    </row>
    <row r="425" spans="1:20" ht="42.75" x14ac:dyDescent="0.4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70"/>
        <v>130.718954248366</v>
      </c>
      <c r="P425">
        <f t="shared" si="68"/>
        <v>3.8249999999999998E-3</v>
      </c>
      <c r="Q425" t="str">
        <f t="shared" si="71"/>
        <v>film &amp; video</v>
      </c>
      <c r="R425" t="str">
        <f t="shared" si="74"/>
        <v>animation</v>
      </c>
      <c r="S425" s="11">
        <f t="shared" si="72"/>
        <v>41400.92627314815</v>
      </c>
      <c r="T425" s="11">
        <f t="shared" si="73"/>
        <v>41430.92627314815</v>
      </c>
    </row>
    <row r="426" spans="1:20" ht="42.75" x14ac:dyDescent="0.4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70"/>
        <v>14.713094654242274</v>
      </c>
      <c r="P426">
        <f t="shared" si="68"/>
        <v>1.0195000000000001E-2</v>
      </c>
      <c r="Q426" t="str">
        <f t="shared" si="71"/>
        <v>film &amp; video</v>
      </c>
      <c r="R426" t="str">
        <f t="shared" si="74"/>
        <v>animation</v>
      </c>
      <c r="S426" s="11">
        <f t="shared" si="72"/>
        <v>40934.376145833332</v>
      </c>
      <c r="T426" s="11">
        <f t="shared" si="73"/>
        <v>40994.334479166668</v>
      </c>
    </row>
    <row r="427" spans="1:20" ht="42.75" x14ac:dyDescent="0.4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70"/>
        <v>8333.3333333333339</v>
      </c>
      <c r="P427">
        <f t="shared" si="68"/>
        <v>2E-3</v>
      </c>
      <c r="Q427" t="str">
        <f t="shared" si="71"/>
        <v>film &amp; video</v>
      </c>
      <c r="R427" t="str">
        <f t="shared" si="74"/>
        <v>animation</v>
      </c>
      <c r="S427" s="11">
        <f t="shared" si="72"/>
        <v>42275.861157407402</v>
      </c>
      <c r="T427" s="11">
        <f t="shared" si="73"/>
        <v>42335.902824074074</v>
      </c>
    </row>
    <row r="428" spans="1:20" ht="42.75" x14ac:dyDescent="0.4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70"/>
        <v>75.187969924812023</v>
      </c>
      <c r="P428">
        <f t="shared" si="68"/>
        <v>2.66E-3</v>
      </c>
      <c r="Q428" t="str">
        <f t="shared" si="71"/>
        <v>film &amp; video</v>
      </c>
      <c r="R428" t="str">
        <f t="shared" si="74"/>
        <v>animation</v>
      </c>
      <c r="S428" s="11">
        <f t="shared" si="72"/>
        <v>42400.711967592593</v>
      </c>
      <c r="T428" s="11">
        <f t="shared" si="73"/>
        <v>42430.711967592593</v>
      </c>
    </row>
    <row r="429" spans="1:20" ht="42.75" x14ac:dyDescent="0.4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 t="str">
        <f>IFERROR($D429/$E429,"0")</f>
        <v>0</v>
      </c>
      <c r="P429">
        <f>AVERAGE(E429,D429)</f>
        <v>3250</v>
      </c>
      <c r="Q429" t="str">
        <f t="shared" si="71"/>
        <v>film &amp; video</v>
      </c>
      <c r="R429" t="str">
        <f t="shared" si="74"/>
        <v>animation</v>
      </c>
      <c r="S429" s="11">
        <f t="shared" si="72"/>
        <v>42285.909027777772</v>
      </c>
      <c r="T429" s="11">
        <f t="shared" si="73"/>
        <v>42299.790972222225</v>
      </c>
    </row>
    <row r="430" spans="1:20" ht="28.5" x14ac:dyDescent="0.4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70"/>
        <v>17.751479289940828</v>
      </c>
      <c r="P430">
        <f>AVERAGE($E430/$D429)</f>
        <v>0.104</v>
      </c>
      <c r="Q430" t="str">
        <f t="shared" si="71"/>
        <v>film &amp; video</v>
      </c>
      <c r="R430" t="str">
        <f t="shared" si="74"/>
        <v>animation</v>
      </c>
      <c r="S430" s="11">
        <f t="shared" si="72"/>
        <v>41778.766724537039</v>
      </c>
      <c r="T430" s="11">
        <f t="shared" si="73"/>
        <v>41806.916666666664</v>
      </c>
    </row>
    <row r="431" spans="1:20" ht="57" x14ac:dyDescent="0.4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 t="str">
        <f>IFERROR($D431/$E431,"0")</f>
        <v>0</v>
      </c>
      <c r="P431">
        <f>AVERAGE(E431,D431)</f>
        <v>2500</v>
      </c>
      <c r="Q431" t="str">
        <f t="shared" si="71"/>
        <v>film &amp; video</v>
      </c>
      <c r="R431" t="str">
        <f t="shared" si="74"/>
        <v>animation</v>
      </c>
      <c r="S431" s="11">
        <f t="shared" si="72"/>
        <v>40070.901412037041</v>
      </c>
      <c r="T431" s="11">
        <f t="shared" si="73"/>
        <v>40144.207638888889</v>
      </c>
    </row>
    <row r="432" spans="1:20" ht="42.75" x14ac:dyDescent="0.4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70"/>
        <v>41.666666666666664</v>
      </c>
      <c r="P432">
        <f t="shared" ref="P432:P434" si="75">AVERAGE($E432/$D431)</f>
        <v>4.7999999999999996E-3</v>
      </c>
      <c r="Q432" t="str">
        <f t="shared" si="71"/>
        <v>film &amp; video</v>
      </c>
      <c r="R432" t="str">
        <f t="shared" si="74"/>
        <v>animation</v>
      </c>
      <c r="S432" s="11">
        <f t="shared" si="72"/>
        <v>41513.107256944444</v>
      </c>
      <c r="T432" s="11">
        <f t="shared" si="73"/>
        <v>41528.107256944444</v>
      </c>
    </row>
    <row r="433" spans="1:20" ht="42.75" x14ac:dyDescent="0.4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70"/>
        <v>7.2289156626506026</v>
      </c>
      <c r="P433">
        <f t="shared" si="75"/>
        <v>0.41499999999999998</v>
      </c>
      <c r="Q433" t="str">
        <f t="shared" si="71"/>
        <v>film &amp; video</v>
      </c>
      <c r="R433" t="str">
        <f t="shared" si="74"/>
        <v>animation</v>
      </c>
      <c r="S433" s="11">
        <f t="shared" si="72"/>
        <v>42526.871331018512</v>
      </c>
      <c r="T433" s="11">
        <f t="shared" si="73"/>
        <v>42556.871331018512</v>
      </c>
    </row>
    <row r="434" spans="1:20" ht="42.75" x14ac:dyDescent="0.4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70"/>
        <v>10.526315789473685</v>
      </c>
      <c r="P434">
        <f t="shared" si="75"/>
        <v>0.19</v>
      </c>
      <c r="Q434" t="str">
        <f t="shared" si="71"/>
        <v>film &amp; video</v>
      </c>
      <c r="R434" t="str">
        <f t="shared" si="74"/>
        <v>animation</v>
      </c>
      <c r="S434" s="11">
        <f t="shared" si="72"/>
        <v>42238.726631944446</v>
      </c>
      <c r="T434" s="11">
        <f t="shared" si="73"/>
        <v>42298.726631944446</v>
      </c>
    </row>
    <row r="435" spans="1:20" ht="57" x14ac:dyDescent="0.4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 t="str">
        <f>IFERROR($D435/$E435,"0")</f>
        <v>0</v>
      </c>
      <c r="P435">
        <f>AVERAGE(E435,D435)</f>
        <v>1500</v>
      </c>
      <c r="Q435" t="str">
        <f t="shared" si="71"/>
        <v>film &amp; video</v>
      </c>
      <c r="R435" t="str">
        <f t="shared" si="74"/>
        <v>animation</v>
      </c>
      <c r="S435" s="11">
        <f t="shared" si="72"/>
        <v>42228.629884259266</v>
      </c>
      <c r="T435" s="11">
        <f t="shared" si="73"/>
        <v>42288.629884259266</v>
      </c>
    </row>
    <row r="436" spans="1:20" ht="42.75" x14ac:dyDescent="0.4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70"/>
        <v>20</v>
      </c>
      <c r="P436">
        <f>AVERAGE($E436/$D435)</f>
        <v>4.1666666666666664E-2</v>
      </c>
      <c r="Q436" t="str">
        <f t="shared" si="71"/>
        <v>film &amp; video</v>
      </c>
      <c r="R436" t="str">
        <f t="shared" si="74"/>
        <v>animation</v>
      </c>
      <c r="S436" s="11">
        <f t="shared" si="72"/>
        <v>41576.834513888891</v>
      </c>
      <c r="T436" s="11">
        <f t="shared" si="73"/>
        <v>41609.876180555555</v>
      </c>
    </row>
    <row r="437" spans="1:20" ht="42.75" x14ac:dyDescent="0.4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70"/>
        <v>36666.666666666664</v>
      </c>
      <c r="P437">
        <f t="shared" ref="P437:P439" si="76">AVERAGE(E437,D437)</f>
        <v>55001.5</v>
      </c>
      <c r="Q437" t="str">
        <f t="shared" si="71"/>
        <v>film &amp; video</v>
      </c>
      <c r="R437" t="str">
        <f t="shared" si="74"/>
        <v>animation</v>
      </c>
      <c r="S437" s="11">
        <f t="shared" si="72"/>
        <v>41500.747453703705</v>
      </c>
      <c r="T437" s="11">
        <f t="shared" si="73"/>
        <v>41530.747453703705</v>
      </c>
    </row>
    <row r="438" spans="1:20" ht="42.75" x14ac:dyDescent="0.4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 t="str">
        <f t="shared" ref="O438:O439" si="77">IFERROR($D438/$E438,"0")</f>
        <v>0</v>
      </c>
      <c r="P438">
        <f t="shared" si="76"/>
        <v>500</v>
      </c>
      <c r="Q438" t="str">
        <f t="shared" si="71"/>
        <v>film &amp; video</v>
      </c>
      <c r="R438" t="str">
        <f t="shared" si="74"/>
        <v>animation</v>
      </c>
      <c r="S438" s="11">
        <f t="shared" si="72"/>
        <v>41456.36241898148</v>
      </c>
      <c r="T438" s="11">
        <f t="shared" si="73"/>
        <v>41486.36241898148</v>
      </c>
    </row>
    <row r="439" spans="1:20" ht="42.75" x14ac:dyDescent="0.4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 t="str">
        <f t="shared" si="77"/>
        <v>0</v>
      </c>
      <c r="P439">
        <f t="shared" si="76"/>
        <v>3500</v>
      </c>
      <c r="Q439" t="str">
        <f t="shared" si="71"/>
        <v>film &amp; video</v>
      </c>
      <c r="R439" t="str">
        <f t="shared" si="74"/>
        <v>animation</v>
      </c>
      <c r="S439" s="11">
        <f t="shared" si="72"/>
        <v>42591.31858796296</v>
      </c>
      <c r="T439" s="11">
        <f t="shared" si="73"/>
        <v>42651.31858796296</v>
      </c>
    </row>
    <row r="440" spans="1:20" ht="42.75" x14ac:dyDescent="0.4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70"/>
        <v>10.660980810234541</v>
      </c>
      <c r="P440">
        <f>AVERAGE($E440/$D439)</f>
        <v>0.26800000000000002</v>
      </c>
      <c r="Q440" t="str">
        <f t="shared" si="71"/>
        <v>film &amp; video</v>
      </c>
      <c r="R440" t="str">
        <f t="shared" si="74"/>
        <v>animation</v>
      </c>
      <c r="S440" s="11">
        <f t="shared" si="72"/>
        <v>42296.261087962965</v>
      </c>
      <c r="T440" s="11">
        <f t="shared" si="73"/>
        <v>42326.302754629629</v>
      </c>
    </row>
    <row r="441" spans="1:20" ht="42.75" x14ac:dyDescent="0.4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 t="str">
        <f>IFERROR($D441/$E441,"0")</f>
        <v>0</v>
      </c>
      <c r="P441">
        <f>AVERAGE(E441,D441)</f>
        <v>225</v>
      </c>
      <c r="Q441" t="str">
        <f t="shared" si="71"/>
        <v>film &amp; video</v>
      </c>
      <c r="R441" t="str">
        <f t="shared" si="74"/>
        <v>animation</v>
      </c>
      <c r="S441" s="11">
        <f t="shared" si="72"/>
        <v>41919.761782407404</v>
      </c>
      <c r="T441" s="11">
        <f t="shared" si="73"/>
        <v>41929.761782407404</v>
      </c>
    </row>
    <row r="442" spans="1:20" ht="42.75" x14ac:dyDescent="0.4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70"/>
        <v>1000</v>
      </c>
      <c r="P442">
        <f>AVERAGE($E442/$D441)</f>
        <v>1.1111111111111112E-2</v>
      </c>
      <c r="Q442" t="str">
        <f t="shared" si="71"/>
        <v>film &amp; video</v>
      </c>
      <c r="R442" t="str">
        <f t="shared" si="74"/>
        <v>animation</v>
      </c>
      <c r="S442" s="11">
        <f t="shared" si="72"/>
        <v>42423.985567129625</v>
      </c>
      <c r="T442" s="11">
        <f t="shared" si="73"/>
        <v>42453.943900462968</v>
      </c>
    </row>
    <row r="443" spans="1:20" ht="42.75" x14ac:dyDescent="0.4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 t="str">
        <f>IFERROR($D443/$E443,"0")</f>
        <v>0</v>
      </c>
      <c r="P443">
        <f>AVERAGE(E443,D443)</f>
        <v>200</v>
      </c>
      <c r="Q443" t="str">
        <f t="shared" si="71"/>
        <v>film &amp; video</v>
      </c>
      <c r="R443" t="str">
        <f t="shared" si="74"/>
        <v>animation</v>
      </c>
      <c r="S443" s="11">
        <f t="shared" si="72"/>
        <v>41550.793935185182</v>
      </c>
      <c r="T443" s="11">
        <f t="shared" si="73"/>
        <v>41580.793935185182</v>
      </c>
    </row>
    <row r="444" spans="1:20" x14ac:dyDescent="0.4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70"/>
        <v>2.5407263488267824</v>
      </c>
      <c r="P444">
        <f t="shared" ref="P444:P446" si="78">AVERAGE($E444/$D443)</f>
        <v>16.727499999999999</v>
      </c>
      <c r="Q444" t="str">
        <f t="shared" si="71"/>
        <v>film &amp; video</v>
      </c>
      <c r="R444" t="str">
        <f t="shared" si="74"/>
        <v>animation</v>
      </c>
      <c r="S444" s="11">
        <f t="shared" si="72"/>
        <v>42024.888692129629</v>
      </c>
      <c r="T444" s="11">
        <f t="shared" si="73"/>
        <v>42054.888692129629</v>
      </c>
    </row>
    <row r="445" spans="1:20" ht="42.75" x14ac:dyDescent="0.4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70"/>
        <v>1000</v>
      </c>
      <c r="P445">
        <f t="shared" si="78"/>
        <v>5.8823529411764701E-4</v>
      </c>
      <c r="Q445" t="str">
        <f t="shared" si="71"/>
        <v>film &amp; video</v>
      </c>
      <c r="R445" t="str">
        <f t="shared" si="74"/>
        <v>animation</v>
      </c>
      <c r="S445" s="11">
        <f t="shared" si="72"/>
        <v>41650.015057870369</v>
      </c>
      <c r="T445" s="11">
        <f t="shared" si="73"/>
        <v>41680.015057870369</v>
      </c>
    </row>
    <row r="446" spans="1:20" ht="42.75" x14ac:dyDescent="0.4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70"/>
        <v>20</v>
      </c>
      <c r="P446">
        <f t="shared" si="78"/>
        <v>5.0000000000000001E-3</v>
      </c>
      <c r="Q446" t="str">
        <f t="shared" si="71"/>
        <v>film &amp; video</v>
      </c>
      <c r="R446" t="str">
        <f t="shared" si="74"/>
        <v>animation</v>
      </c>
      <c r="S446" s="11">
        <f t="shared" si="72"/>
        <v>40894.906956018516</v>
      </c>
      <c r="T446" s="11">
        <f t="shared" si="73"/>
        <v>40954.906956018516</v>
      </c>
    </row>
    <row r="447" spans="1:20" ht="42.75" x14ac:dyDescent="0.4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70"/>
        <v>30000</v>
      </c>
      <c r="P447">
        <f>AVERAGE(E447,D447)</f>
        <v>30001</v>
      </c>
      <c r="Q447" t="str">
        <f t="shared" si="71"/>
        <v>film &amp; video</v>
      </c>
      <c r="R447" t="str">
        <f t="shared" si="74"/>
        <v>animation</v>
      </c>
      <c r="S447" s="11">
        <f t="shared" si="72"/>
        <v>42130.335358796292</v>
      </c>
      <c r="T447" s="11">
        <f t="shared" si="73"/>
        <v>42145.335358796292</v>
      </c>
    </row>
    <row r="448" spans="1:20" ht="42.75" x14ac:dyDescent="0.4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70"/>
        <v>13.70757180156658</v>
      </c>
      <c r="P448">
        <f t="shared" ref="P448:P452" si="79">AVERAGE($E448/$D447)</f>
        <v>1.2766666666666667E-2</v>
      </c>
      <c r="Q448" t="str">
        <f t="shared" si="71"/>
        <v>film &amp; video</v>
      </c>
      <c r="R448" t="str">
        <f t="shared" si="74"/>
        <v>animation</v>
      </c>
      <c r="S448" s="11">
        <f t="shared" si="72"/>
        <v>42037.083564814813</v>
      </c>
      <c r="T448" s="11">
        <f t="shared" si="73"/>
        <v>42067.083564814813</v>
      </c>
    </row>
    <row r="449" spans="1:20" ht="42.75" x14ac:dyDescent="0.4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70"/>
        <v>6000</v>
      </c>
      <c r="P449">
        <f t="shared" si="79"/>
        <v>4.7619047619047619E-4</v>
      </c>
      <c r="Q449" t="str">
        <f t="shared" si="71"/>
        <v>film &amp; video</v>
      </c>
      <c r="R449" t="str">
        <f t="shared" si="74"/>
        <v>animation</v>
      </c>
      <c r="S449" s="11">
        <f t="shared" si="72"/>
        <v>41331.555127314816</v>
      </c>
      <c r="T449" s="11">
        <f t="shared" si="73"/>
        <v>41356.513460648144</v>
      </c>
    </row>
    <row r="450" spans="1:20" ht="42.75" x14ac:dyDescent="0.4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si="70"/>
        <v>30.484087306426044</v>
      </c>
      <c r="P450">
        <f t="shared" si="79"/>
        <v>2.7336666666666668E-3</v>
      </c>
      <c r="Q450" t="str">
        <f t="shared" si="71"/>
        <v>film &amp; video</v>
      </c>
      <c r="R450" t="str">
        <f t="shared" si="74"/>
        <v>animation</v>
      </c>
      <c r="S450" s="11">
        <f t="shared" si="72"/>
        <v>41753.758043981477</v>
      </c>
      <c r="T450" s="11">
        <f t="shared" si="73"/>
        <v>41773.758043981477</v>
      </c>
    </row>
    <row r="451" spans="1:20" ht="42.75" x14ac:dyDescent="0.4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ref="O451:O514" si="80">$D451/$E451</f>
        <v>44.444444444444443</v>
      </c>
      <c r="P451">
        <f t="shared" si="79"/>
        <v>1.7999999999999999E-2</v>
      </c>
      <c r="Q451" t="str">
        <f t="shared" ref="Q451:Q514" si="81">LEFT(N451,12)</f>
        <v>film &amp; video</v>
      </c>
      <c r="R451" t="str">
        <f t="shared" si="74"/>
        <v>animation</v>
      </c>
      <c r="S451" s="11">
        <f t="shared" ref="S451:S514" si="82">(((J451/60)/60)/24)+DATE(1970,1,1)</f>
        <v>41534.568113425928</v>
      </c>
      <c r="T451" s="11">
        <f t="shared" ref="T451:T514" si="83">(((I451/60)/60)/24)+DATE(1970,1,1)</f>
        <v>41564.568113425928</v>
      </c>
    </row>
    <row r="452" spans="1:20" ht="42.75" x14ac:dyDescent="0.4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80"/>
        <v>126.26262626262626</v>
      </c>
      <c r="P452">
        <f t="shared" si="79"/>
        <v>0.19800000000000001</v>
      </c>
      <c r="Q452" t="str">
        <f t="shared" si="81"/>
        <v>film &amp; video</v>
      </c>
      <c r="R452" t="str">
        <f t="shared" si="74"/>
        <v>animation</v>
      </c>
      <c r="S452" s="11">
        <f t="shared" si="82"/>
        <v>41654.946759259255</v>
      </c>
      <c r="T452" s="11">
        <f t="shared" si="83"/>
        <v>41684.946759259255</v>
      </c>
    </row>
    <row r="453" spans="1:20" ht="42.75" x14ac:dyDescent="0.4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 t="str">
        <f>IFERROR($D453/$E453,"0")</f>
        <v>0</v>
      </c>
      <c r="P453">
        <f>AVERAGE(E453,D453)</f>
        <v>10000</v>
      </c>
      <c r="Q453" t="str">
        <f t="shared" si="81"/>
        <v>film &amp; video</v>
      </c>
      <c r="R453" t="str">
        <f t="shared" si="74"/>
        <v>animation</v>
      </c>
      <c r="S453" s="11">
        <f t="shared" si="82"/>
        <v>41634.715173611112</v>
      </c>
      <c r="T453" s="11">
        <f t="shared" si="83"/>
        <v>41664.715173611112</v>
      </c>
    </row>
    <row r="454" spans="1:20" ht="28.5" x14ac:dyDescent="0.4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80"/>
        <v>1.5625</v>
      </c>
      <c r="P454">
        <f t="shared" ref="P454:P458" si="84">AVERAGE($E454/$D453)</f>
        <v>2.4E-2</v>
      </c>
      <c r="Q454" t="str">
        <f t="shared" si="81"/>
        <v>film &amp; video</v>
      </c>
      <c r="R454" t="str">
        <f t="shared" si="74"/>
        <v>animation</v>
      </c>
      <c r="S454" s="11">
        <f t="shared" si="82"/>
        <v>42107.703877314809</v>
      </c>
      <c r="T454" s="11">
        <f t="shared" si="83"/>
        <v>42137.703877314809</v>
      </c>
    </row>
    <row r="455" spans="1:20" ht="42.75" x14ac:dyDescent="0.4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80"/>
        <v>3649.0384615384614</v>
      </c>
      <c r="P455">
        <f t="shared" si="84"/>
        <v>3.4666666666666665E-2</v>
      </c>
      <c r="Q455" t="str">
        <f t="shared" si="81"/>
        <v>film &amp; video</v>
      </c>
      <c r="R455" t="str">
        <f t="shared" si="74"/>
        <v>animation</v>
      </c>
      <c r="S455" s="11">
        <f t="shared" si="82"/>
        <v>42038.824988425928</v>
      </c>
      <c r="T455" s="11">
        <f t="shared" si="83"/>
        <v>42054.824988425928</v>
      </c>
    </row>
    <row r="456" spans="1:20" ht="42.75" x14ac:dyDescent="0.4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80"/>
        <v>121.95121951219512</v>
      </c>
      <c r="P456">
        <f t="shared" si="84"/>
        <v>8.6429512516469041E-4</v>
      </c>
      <c r="Q456" t="str">
        <f t="shared" si="81"/>
        <v>film &amp; video</v>
      </c>
      <c r="R456" t="str">
        <f t="shared" si="74"/>
        <v>animation</v>
      </c>
      <c r="S456" s="11">
        <f t="shared" si="82"/>
        <v>41938.717256944445</v>
      </c>
      <c r="T456" s="11">
        <f t="shared" si="83"/>
        <v>41969.551388888889</v>
      </c>
    </row>
    <row r="457" spans="1:20" ht="42.75" x14ac:dyDescent="0.4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80"/>
        <v>1444.4444444444443</v>
      </c>
      <c r="P457">
        <f t="shared" si="84"/>
        <v>4.4999999999999997E-3</v>
      </c>
      <c r="Q457" t="str">
        <f t="shared" si="81"/>
        <v>film &amp; video</v>
      </c>
      <c r="R457" t="str">
        <f t="shared" si="74"/>
        <v>animation</v>
      </c>
      <c r="S457" s="11">
        <f t="shared" si="82"/>
        <v>40971.002569444441</v>
      </c>
      <c r="T457" s="11">
        <f t="shared" si="83"/>
        <v>41016.021527777775</v>
      </c>
    </row>
    <row r="458" spans="1:20" ht="42.75" x14ac:dyDescent="0.4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80"/>
        <v>145.70491803278688</v>
      </c>
      <c r="P458">
        <f t="shared" si="84"/>
        <v>9.3846153846153851E-4</v>
      </c>
      <c r="Q458" t="str">
        <f t="shared" si="81"/>
        <v>film &amp; video</v>
      </c>
      <c r="R458" t="str">
        <f t="shared" si="74"/>
        <v>animation</v>
      </c>
      <c r="S458" s="11">
        <f t="shared" si="82"/>
        <v>41547.694456018515</v>
      </c>
      <c r="T458" s="11">
        <f t="shared" si="83"/>
        <v>41569.165972222225</v>
      </c>
    </row>
    <row r="459" spans="1:20" ht="42.75" x14ac:dyDescent="0.4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 t="str">
        <f>IFERROR($D459/$E459,"0")</f>
        <v>0</v>
      </c>
      <c r="P459">
        <f>AVERAGE(E459,D459)</f>
        <v>10000</v>
      </c>
      <c r="Q459" t="str">
        <f t="shared" si="81"/>
        <v>film &amp; video</v>
      </c>
      <c r="R459" t="str">
        <f t="shared" si="74"/>
        <v>animation</v>
      </c>
      <c r="S459" s="11">
        <f t="shared" si="82"/>
        <v>41837.767500000002</v>
      </c>
      <c r="T459" s="11">
        <f t="shared" si="83"/>
        <v>41867.767500000002</v>
      </c>
    </row>
    <row r="460" spans="1:20" ht="42.75" x14ac:dyDescent="0.4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80"/>
        <v>12.180267965895249</v>
      </c>
      <c r="P460">
        <f t="shared" ref="P460:P462" si="85">AVERAGE($E460/$D459)</f>
        <v>4.1050000000000003E-2</v>
      </c>
      <c r="Q460" t="str">
        <f t="shared" si="81"/>
        <v>film &amp; video</v>
      </c>
      <c r="R460" t="str">
        <f t="shared" si="74"/>
        <v>animation</v>
      </c>
      <c r="S460" s="11">
        <f t="shared" si="82"/>
        <v>41378.69976851852</v>
      </c>
      <c r="T460" s="11">
        <f t="shared" si="83"/>
        <v>41408.69976851852</v>
      </c>
    </row>
    <row r="461" spans="1:20" ht="42.75" x14ac:dyDescent="0.4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80"/>
        <v>1560</v>
      </c>
      <c r="P461">
        <f t="shared" si="85"/>
        <v>2.5000000000000001E-3</v>
      </c>
      <c r="Q461" t="str">
        <f t="shared" si="81"/>
        <v>film &amp; video</v>
      </c>
      <c r="R461" t="str">
        <f t="shared" si="74"/>
        <v>animation</v>
      </c>
      <c r="S461" s="11">
        <f t="shared" si="82"/>
        <v>40800.6403587963</v>
      </c>
      <c r="T461" s="11">
        <f t="shared" si="83"/>
        <v>40860.682025462964</v>
      </c>
    </row>
    <row r="462" spans="1:20" ht="28.5" x14ac:dyDescent="0.4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80"/>
        <v>340</v>
      </c>
      <c r="P462">
        <f t="shared" si="85"/>
        <v>6.4102564102564103E-4</v>
      </c>
      <c r="Q462" t="str">
        <f t="shared" si="81"/>
        <v>film &amp; video</v>
      </c>
      <c r="R462" t="str">
        <f t="shared" si="74"/>
        <v>animation</v>
      </c>
      <c r="S462" s="11">
        <f t="shared" si="82"/>
        <v>41759.542534722219</v>
      </c>
      <c r="T462" s="11">
        <f t="shared" si="83"/>
        <v>41791.166666666664</v>
      </c>
    </row>
    <row r="463" spans="1:20" ht="42.75" x14ac:dyDescent="0.4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 t="str">
        <f t="shared" ref="O463:O464" si="86">IFERROR($D463/$E463,"0")</f>
        <v>0</v>
      </c>
      <c r="P463">
        <f>AVERAGE(E463,D463)</f>
        <v>275</v>
      </c>
      <c r="Q463" t="str">
        <f t="shared" si="81"/>
        <v>film &amp; video</v>
      </c>
      <c r="R463" t="str">
        <f t="shared" si="74"/>
        <v>animation</v>
      </c>
      <c r="S463" s="11">
        <f t="shared" si="82"/>
        <v>41407.84684027778</v>
      </c>
      <c r="T463" s="11">
        <f t="shared" si="83"/>
        <v>41427.84684027778</v>
      </c>
    </row>
    <row r="464" spans="1:20" ht="42.75" x14ac:dyDescent="0.4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 t="str">
        <f t="shared" si="86"/>
        <v>0</v>
      </c>
      <c r="P464">
        <f>AVERAGE(E464,D464)</f>
        <v>50000</v>
      </c>
      <c r="Q464" t="str">
        <f t="shared" si="81"/>
        <v>film &amp; video</v>
      </c>
      <c r="R464" t="str">
        <f t="shared" si="74"/>
        <v>animation</v>
      </c>
      <c r="S464" s="11">
        <f t="shared" si="82"/>
        <v>40705.126631944448</v>
      </c>
      <c r="T464" s="11">
        <f t="shared" si="83"/>
        <v>40765.126631944448</v>
      </c>
    </row>
    <row r="465" spans="1:20" ht="42.75" x14ac:dyDescent="0.4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80"/>
        <v>44</v>
      </c>
      <c r="P465">
        <f t="shared" ref="P465:P469" si="87">AVERAGE($E465/$D464)</f>
        <v>1.2500000000000001E-2</v>
      </c>
      <c r="Q465" t="str">
        <f t="shared" si="81"/>
        <v>film &amp; video</v>
      </c>
      <c r="R465" t="str">
        <f t="shared" si="74"/>
        <v>animation</v>
      </c>
      <c r="S465" s="11">
        <f t="shared" si="82"/>
        <v>40750.710104166668</v>
      </c>
      <c r="T465" s="11">
        <f t="shared" si="83"/>
        <v>40810.710104166668</v>
      </c>
    </row>
    <row r="466" spans="1:20" ht="28.5" x14ac:dyDescent="0.4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80"/>
        <v>1010</v>
      </c>
      <c r="P466">
        <f t="shared" si="87"/>
        <v>1.8181818181818182E-5</v>
      </c>
      <c r="Q466" t="str">
        <f t="shared" si="81"/>
        <v>film &amp; video</v>
      </c>
      <c r="R466" t="str">
        <f t="shared" si="74"/>
        <v>animation</v>
      </c>
      <c r="S466" s="11">
        <f t="shared" si="82"/>
        <v>42488.848784722228</v>
      </c>
      <c r="T466" s="11">
        <f t="shared" si="83"/>
        <v>42508.848784722228</v>
      </c>
    </row>
    <row r="467" spans="1:20" x14ac:dyDescent="0.4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80"/>
        <v>3.7101449275362319</v>
      </c>
      <c r="P467">
        <f t="shared" si="87"/>
        <v>0.13663366336633664</v>
      </c>
      <c r="Q467" t="str">
        <f t="shared" si="81"/>
        <v>film &amp; video</v>
      </c>
      <c r="R467" t="str">
        <f t="shared" si="74"/>
        <v>animation</v>
      </c>
      <c r="S467" s="11">
        <f t="shared" si="82"/>
        <v>41801.120069444441</v>
      </c>
      <c r="T467" s="11">
        <f t="shared" si="83"/>
        <v>41817.120069444441</v>
      </c>
    </row>
    <row r="468" spans="1:20" ht="42.75" x14ac:dyDescent="0.4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80"/>
        <v>131.57894736842104</v>
      </c>
      <c r="P468">
        <f t="shared" si="87"/>
        <v>0.1484375</v>
      </c>
      <c r="Q468" t="str">
        <f t="shared" si="81"/>
        <v>film &amp; video</v>
      </c>
      <c r="R468" t="str">
        <f t="shared" si="74"/>
        <v>animation</v>
      </c>
      <c r="S468" s="11">
        <f t="shared" si="82"/>
        <v>41129.942870370374</v>
      </c>
      <c r="T468" s="11">
        <f t="shared" si="83"/>
        <v>41159.942870370374</v>
      </c>
    </row>
    <row r="469" spans="1:20" ht="42.75" x14ac:dyDescent="0.4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80"/>
        <v>4.6349942062572422</v>
      </c>
      <c r="P469">
        <f t="shared" si="87"/>
        <v>0.43149999999999999</v>
      </c>
      <c r="Q469" t="str">
        <f t="shared" si="81"/>
        <v>film &amp; video</v>
      </c>
      <c r="R469" t="str">
        <f t="shared" si="74"/>
        <v>animation</v>
      </c>
      <c r="S469" s="11">
        <f t="shared" si="82"/>
        <v>41135.679791666669</v>
      </c>
      <c r="T469" s="11">
        <f t="shared" si="83"/>
        <v>41180.679791666669</v>
      </c>
    </row>
    <row r="470" spans="1:20" ht="42.75" x14ac:dyDescent="0.4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 t="str">
        <f t="shared" ref="O470:O471" si="88">IFERROR($D470/$E470,"0")</f>
        <v>0</v>
      </c>
      <c r="P470">
        <f t="shared" ref="P470:P471" si="89">AVERAGE(E470,D470)</f>
        <v>3750</v>
      </c>
      <c r="Q470" t="str">
        <f t="shared" si="81"/>
        <v>film &amp; video</v>
      </c>
      <c r="R470" t="str">
        <f t="shared" si="74"/>
        <v>animation</v>
      </c>
      <c r="S470" s="11">
        <f t="shared" si="82"/>
        <v>41041.167627314811</v>
      </c>
      <c r="T470" s="11">
        <f t="shared" si="83"/>
        <v>41101.160474537035</v>
      </c>
    </row>
    <row r="471" spans="1:20" ht="28.5" x14ac:dyDescent="0.4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 t="str">
        <f t="shared" si="88"/>
        <v>0</v>
      </c>
      <c r="P471">
        <f t="shared" si="89"/>
        <v>3000</v>
      </c>
      <c r="Q471" t="str">
        <f t="shared" si="81"/>
        <v>film &amp; video</v>
      </c>
      <c r="R471" t="str">
        <f t="shared" si="74"/>
        <v>animation</v>
      </c>
      <c r="S471" s="11">
        <f t="shared" si="82"/>
        <v>41827.989861111113</v>
      </c>
      <c r="T471" s="11">
        <f t="shared" si="83"/>
        <v>41887.989861111113</v>
      </c>
    </row>
    <row r="472" spans="1:20" ht="42.75" x14ac:dyDescent="0.4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80"/>
        <v>98.039215686274517</v>
      </c>
      <c r="P472">
        <f t="shared" ref="P472:P476" si="90">AVERAGE($E472/$D471)</f>
        <v>8.5000000000000006E-3</v>
      </c>
      <c r="Q472" t="str">
        <f t="shared" si="81"/>
        <v>film &amp; video</v>
      </c>
      <c r="R472" t="str">
        <f t="shared" si="74"/>
        <v>animation</v>
      </c>
      <c r="S472" s="11">
        <f t="shared" si="82"/>
        <v>41605.167696759258</v>
      </c>
      <c r="T472" s="11">
        <f t="shared" si="83"/>
        <v>41655.166666666664</v>
      </c>
    </row>
    <row r="473" spans="1:20" ht="57" x14ac:dyDescent="0.4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80"/>
        <v>8.4085002293227333</v>
      </c>
      <c r="P473">
        <f t="shared" si="90"/>
        <v>1.3082</v>
      </c>
      <c r="Q473" t="str">
        <f t="shared" si="81"/>
        <v>film &amp; video</v>
      </c>
      <c r="R473" t="str">
        <f t="shared" si="74"/>
        <v>animation</v>
      </c>
      <c r="S473" s="11">
        <f t="shared" si="82"/>
        <v>41703.721979166665</v>
      </c>
      <c r="T473" s="11">
        <f t="shared" si="83"/>
        <v>41748.680312500001</v>
      </c>
    </row>
    <row r="474" spans="1:20" ht="42.75" x14ac:dyDescent="0.4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80"/>
        <v>5.6737588652482271</v>
      </c>
      <c r="P474">
        <f t="shared" si="90"/>
        <v>2.5636363636363634E-3</v>
      </c>
      <c r="Q474" t="str">
        <f t="shared" si="81"/>
        <v>film &amp; video</v>
      </c>
      <c r="R474" t="str">
        <f t="shared" si="74"/>
        <v>animation</v>
      </c>
      <c r="S474" s="11">
        <f t="shared" si="82"/>
        <v>41844.922662037039</v>
      </c>
      <c r="T474" s="11">
        <f t="shared" si="83"/>
        <v>41874.922662037039</v>
      </c>
    </row>
    <row r="475" spans="1:20" ht="42.75" x14ac:dyDescent="0.4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80"/>
        <v>34.843205574912893</v>
      </c>
      <c r="P475">
        <f t="shared" si="90"/>
        <v>1.0762499999999999</v>
      </c>
      <c r="Q475" t="str">
        <f t="shared" si="81"/>
        <v>film &amp; video</v>
      </c>
      <c r="R475" t="str">
        <f t="shared" si="74"/>
        <v>animation</v>
      </c>
      <c r="S475" s="11">
        <f t="shared" si="82"/>
        <v>41869.698136574072</v>
      </c>
      <c r="T475" s="11">
        <f t="shared" si="83"/>
        <v>41899.698136574072</v>
      </c>
    </row>
    <row r="476" spans="1:20" ht="42.75" x14ac:dyDescent="0.4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80"/>
        <v>3300</v>
      </c>
      <c r="P476">
        <f t="shared" si="90"/>
        <v>3.3333333333333335E-5</v>
      </c>
      <c r="Q476" t="str">
        <f t="shared" si="81"/>
        <v>film &amp; video</v>
      </c>
      <c r="R476" t="str">
        <f t="shared" si="74"/>
        <v>animation</v>
      </c>
      <c r="S476" s="11">
        <f t="shared" si="82"/>
        <v>42753.329039351855</v>
      </c>
      <c r="T476" s="11">
        <f t="shared" si="83"/>
        <v>42783.329039351855</v>
      </c>
    </row>
    <row r="477" spans="1:20" ht="42.75" x14ac:dyDescent="0.4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 t="str">
        <f>IFERROR($D477/$E477,"0")</f>
        <v>0</v>
      </c>
      <c r="P477">
        <f>AVERAGE(E477,D477)</f>
        <v>1000</v>
      </c>
      <c r="Q477" t="str">
        <f t="shared" si="81"/>
        <v>film &amp; video</v>
      </c>
      <c r="R477" t="str">
        <f t="shared" si="74"/>
        <v>animation</v>
      </c>
      <c r="S477" s="11">
        <f t="shared" si="82"/>
        <v>42100.086145833338</v>
      </c>
      <c r="T477" s="11">
        <f t="shared" si="83"/>
        <v>42130.086145833338</v>
      </c>
    </row>
    <row r="478" spans="1:20" ht="28.5" x14ac:dyDescent="0.4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80"/>
        <v>44.837657110131474</v>
      </c>
      <c r="P478">
        <f>AVERAGE($E478/$D477)</f>
        <v>2.4532950000000002</v>
      </c>
      <c r="Q478" t="str">
        <f t="shared" si="81"/>
        <v>film &amp; video</v>
      </c>
      <c r="R478" t="str">
        <f t="shared" si="74"/>
        <v>animation</v>
      </c>
      <c r="S478" s="11">
        <f t="shared" si="82"/>
        <v>41757.975011574075</v>
      </c>
      <c r="T478" s="11">
        <f t="shared" si="83"/>
        <v>41793.165972222225</v>
      </c>
    </row>
    <row r="479" spans="1:20" ht="42.75" x14ac:dyDescent="0.4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 t="str">
        <f t="shared" ref="O479:O480" si="91">IFERROR($D479/$E479,"0")</f>
        <v>0</v>
      </c>
      <c r="P479">
        <f t="shared" ref="P479:P480" si="92">AVERAGE(E479,D479)</f>
        <v>750</v>
      </c>
      <c r="Q479" t="str">
        <f t="shared" si="81"/>
        <v>film &amp; video</v>
      </c>
      <c r="R479" t="str">
        <f t="shared" si="74"/>
        <v>animation</v>
      </c>
      <c r="S479" s="11">
        <f t="shared" si="82"/>
        <v>40987.83488425926</v>
      </c>
      <c r="T479" s="11">
        <f t="shared" si="83"/>
        <v>41047.83488425926</v>
      </c>
    </row>
    <row r="480" spans="1:20" ht="42.75" x14ac:dyDescent="0.4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 t="str">
        <f t="shared" si="91"/>
        <v>0</v>
      </c>
      <c r="P480">
        <f t="shared" si="92"/>
        <v>5000</v>
      </c>
      <c r="Q480" t="str">
        <f t="shared" si="81"/>
        <v>film &amp; video</v>
      </c>
      <c r="R480" t="str">
        <f t="shared" si="74"/>
        <v>animation</v>
      </c>
      <c r="S480" s="11">
        <f t="shared" si="82"/>
        <v>42065.910983796297</v>
      </c>
      <c r="T480" s="11">
        <f t="shared" si="83"/>
        <v>42095.869317129633</v>
      </c>
    </row>
    <row r="481" spans="1:20" ht="42.75" x14ac:dyDescent="0.4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80"/>
        <v>3.0712530712530715</v>
      </c>
      <c r="P481">
        <f t="shared" ref="P481:P488" si="93">AVERAGE($E481/$D480)</f>
        <v>0.4884</v>
      </c>
      <c r="Q481" t="str">
        <f t="shared" si="81"/>
        <v>film &amp; video</v>
      </c>
      <c r="R481" t="str">
        <f t="shared" si="74"/>
        <v>animation</v>
      </c>
      <c r="S481" s="11">
        <f t="shared" si="82"/>
        <v>41904.407812500001</v>
      </c>
      <c r="T481" s="11">
        <f t="shared" si="83"/>
        <v>41964.449479166666</v>
      </c>
    </row>
    <row r="482" spans="1:20" ht="42.75" x14ac:dyDescent="0.4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80"/>
        <v>5.1519835136527563</v>
      </c>
      <c r="P482">
        <f t="shared" si="93"/>
        <v>0.51759999999999995</v>
      </c>
      <c r="Q482" t="str">
        <f t="shared" si="81"/>
        <v>film &amp; video</v>
      </c>
      <c r="R482" t="str">
        <f t="shared" si="74"/>
        <v>animation</v>
      </c>
      <c r="S482" s="11">
        <f t="shared" si="82"/>
        <v>41465.500173611108</v>
      </c>
      <c r="T482" s="11">
        <f t="shared" si="83"/>
        <v>41495.500173611108</v>
      </c>
    </row>
    <row r="483" spans="1:20" ht="42.75" x14ac:dyDescent="0.4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80"/>
        <v>16.393442622950818</v>
      </c>
      <c r="P483">
        <f t="shared" si="93"/>
        <v>4.5749999999999999E-2</v>
      </c>
      <c r="Q483" t="str">
        <f t="shared" si="81"/>
        <v>film &amp; video</v>
      </c>
      <c r="R483" t="str">
        <f t="shared" si="74"/>
        <v>animation</v>
      </c>
      <c r="S483" s="11">
        <f t="shared" si="82"/>
        <v>41162.672326388885</v>
      </c>
      <c r="T483" s="11">
        <f t="shared" si="83"/>
        <v>41192.672326388885</v>
      </c>
    </row>
    <row r="484" spans="1:20" ht="42.75" x14ac:dyDescent="0.4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80"/>
        <v>1000</v>
      </c>
      <c r="P484">
        <f t="shared" si="93"/>
        <v>3.3333333333333332E-4</v>
      </c>
      <c r="Q484" t="str">
        <f t="shared" si="81"/>
        <v>film &amp; video</v>
      </c>
      <c r="R484" t="str">
        <f t="shared" si="74"/>
        <v>animation</v>
      </c>
      <c r="S484" s="11">
        <f t="shared" si="82"/>
        <v>42447.896875000006</v>
      </c>
      <c r="T484" s="11">
        <f t="shared" si="83"/>
        <v>42474.606944444444</v>
      </c>
    </row>
    <row r="485" spans="1:20" ht="42.75" x14ac:dyDescent="0.4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80"/>
        <v>1.9920318725099602</v>
      </c>
      <c r="P485">
        <f t="shared" si="93"/>
        <v>0.753</v>
      </c>
      <c r="Q485" t="str">
        <f t="shared" si="81"/>
        <v>film &amp; video</v>
      </c>
      <c r="R485" t="str">
        <f t="shared" si="74"/>
        <v>animation</v>
      </c>
      <c r="S485" s="11">
        <f t="shared" si="82"/>
        <v>41243.197592592594</v>
      </c>
      <c r="T485" s="11">
        <f t="shared" si="83"/>
        <v>41303.197592592594</v>
      </c>
    </row>
    <row r="486" spans="1:20" ht="57" x14ac:dyDescent="0.4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80"/>
        <v>536.91275167785238</v>
      </c>
      <c r="P486">
        <f t="shared" si="93"/>
        <v>9.9333333333333339E-3</v>
      </c>
      <c r="Q486" t="str">
        <f t="shared" si="81"/>
        <v>film &amp; video</v>
      </c>
      <c r="R486" t="str">
        <f t="shared" si="74"/>
        <v>animation</v>
      </c>
      <c r="S486" s="11">
        <f t="shared" si="82"/>
        <v>42272.93949074074</v>
      </c>
      <c r="T486" s="11">
        <f t="shared" si="83"/>
        <v>42313.981157407412</v>
      </c>
    </row>
    <row r="487" spans="1:20" ht="28.5" x14ac:dyDescent="0.4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80"/>
        <v>4.5647569876644765</v>
      </c>
      <c r="P487">
        <f t="shared" si="93"/>
        <v>0.10393762500000001</v>
      </c>
      <c r="Q487" t="str">
        <f t="shared" si="81"/>
        <v>film &amp; video</v>
      </c>
      <c r="R487" t="str">
        <f t="shared" ref="R487:R521" si="94">RIGHT(N487,9)</f>
        <v>animation</v>
      </c>
      <c r="S487" s="11">
        <f t="shared" si="82"/>
        <v>41381.50577546296</v>
      </c>
      <c r="T487" s="11">
        <f t="shared" si="83"/>
        <v>41411.50577546296</v>
      </c>
    </row>
    <row r="488" spans="1:20" ht="42.75" x14ac:dyDescent="0.4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80"/>
        <v>11000</v>
      </c>
      <c r="P488">
        <f t="shared" si="93"/>
        <v>1.3173147855411529E-3</v>
      </c>
      <c r="Q488" t="str">
        <f t="shared" si="81"/>
        <v>film &amp; video</v>
      </c>
      <c r="R488" t="str">
        <f t="shared" si="94"/>
        <v>animation</v>
      </c>
      <c r="S488" s="11">
        <f t="shared" si="82"/>
        <v>41761.94258101852</v>
      </c>
      <c r="T488" s="11">
        <f t="shared" si="83"/>
        <v>41791.94258101852</v>
      </c>
    </row>
    <row r="489" spans="1:20" ht="42.75" x14ac:dyDescent="0.4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 t="str">
        <f t="shared" ref="O489:O490" si="95">IFERROR($D489/$E489,"0")</f>
        <v>0</v>
      </c>
      <c r="P489">
        <f t="shared" ref="P489:P490" si="96">AVERAGE(E489,D489)</f>
        <v>25000</v>
      </c>
      <c r="Q489" t="str">
        <f t="shared" si="81"/>
        <v>film &amp; video</v>
      </c>
      <c r="R489" t="str">
        <f t="shared" si="94"/>
        <v>animation</v>
      </c>
      <c r="S489" s="11">
        <f t="shared" si="82"/>
        <v>42669.594837962963</v>
      </c>
      <c r="T489" s="11">
        <f t="shared" si="83"/>
        <v>42729.636504629627</v>
      </c>
    </row>
    <row r="490" spans="1:20" ht="42.75" x14ac:dyDescent="0.4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 t="str">
        <f t="shared" si="95"/>
        <v>0</v>
      </c>
      <c r="P490">
        <f t="shared" si="96"/>
        <v>6000</v>
      </c>
      <c r="Q490" t="str">
        <f t="shared" si="81"/>
        <v>film &amp; video</v>
      </c>
      <c r="R490" t="str">
        <f t="shared" si="94"/>
        <v>animation</v>
      </c>
      <c r="S490" s="11">
        <f t="shared" si="82"/>
        <v>42714.054398148146</v>
      </c>
      <c r="T490" s="11">
        <f t="shared" si="83"/>
        <v>42744.054398148146</v>
      </c>
    </row>
    <row r="491" spans="1:20" ht="42.75" x14ac:dyDescent="0.4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80"/>
        <v>348.82325581395349</v>
      </c>
      <c r="P491">
        <f>AVERAGE($E491/$D490)</f>
        <v>1.7916666666666668E-2</v>
      </c>
      <c r="Q491" t="str">
        <f t="shared" si="81"/>
        <v>film &amp; video</v>
      </c>
      <c r="R491" t="str">
        <f t="shared" si="94"/>
        <v>animation</v>
      </c>
      <c r="S491" s="11">
        <f t="shared" si="82"/>
        <v>40882.481666666667</v>
      </c>
      <c r="T491" s="11">
        <f t="shared" si="83"/>
        <v>40913.481249999997</v>
      </c>
    </row>
    <row r="492" spans="1:20" x14ac:dyDescent="0.4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 t="str">
        <f t="shared" ref="O492:O495" si="97">IFERROR($D492/$E492,"0")</f>
        <v>0</v>
      </c>
      <c r="P492">
        <f t="shared" ref="P492:P495" si="98">AVERAGE(E492,D492)</f>
        <v>500</v>
      </c>
      <c r="Q492" t="str">
        <f t="shared" si="81"/>
        <v>film &amp; video</v>
      </c>
      <c r="R492" t="str">
        <f t="shared" si="94"/>
        <v>animation</v>
      </c>
      <c r="S492" s="11">
        <f t="shared" si="82"/>
        <v>41113.968576388892</v>
      </c>
      <c r="T492" s="11">
        <f t="shared" si="83"/>
        <v>41143.968576388892</v>
      </c>
    </row>
    <row r="493" spans="1:20" ht="42.75" x14ac:dyDescent="0.4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 t="str">
        <f t="shared" si="97"/>
        <v>0</v>
      </c>
      <c r="P493">
        <f t="shared" si="98"/>
        <v>5000</v>
      </c>
      <c r="Q493" t="str">
        <f t="shared" si="81"/>
        <v>film &amp; video</v>
      </c>
      <c r="R493" t="str">
        <f t="shared" si="94"/>
        <v>animation</v>
      </c>
      <c r="S493" s="11">
        <f t="shared" si="82"/>
        <v>42366.982627314821</v>
      </c>
      <c r="T493" s="11">
        <f t="shared" si="83"/>
        <v>42396.982627314821</v>
      </c>
    </row>
    <row r="494" spans="1:20" ht="42.75" x14ac:dyDescent="0.4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 t="str">
        <f t="shared" si="97"/>
        <v>0</v>
      </c>
      <c r="P494">
        <f t="shared" si="98"/>
        <v>5000000</v>
      </c>
      <c r="Q494" t="str">
        <f t="shared" si="81"/>
        <v>film &amp; video</v>
      </c>
      <c r="R494" t="str">
        <f t="shared" si="94"/>
        <v>animation</v>
      </c>
      <c r="S494" s="11">
        <f t="shared" si="82"/>
        <v>42596.03506944445</v>
      </c>
      <c r="T494" s="11">
        <f t="shared" si="83"/>
        <v>42656.03506944445</v>
      </c>
    </row>
    <row r="495" spans="1:20" ht="42.75" x14ac:dyDescent="0.4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 t="str">
        <f t="shared" si="97"/>
        <v>0</v>
      </c>
      <c r="P495">
        <f t="shared" si="98"/>
        <v>15000</v>
      </c>
      <c r="Q495" t="str">
        <f t="shared" si="81"/>
        <v>film &amp; video</v>
      </c>
      <c r="R495" t="str">
        <f t="shared" si="94"/>
        <v>animation</v>
      </c>
      <c r="S495" s="11">
        <f t="shared" si="82"/>
        <v>42114.726134259254</v>
      </c>
      <c r="T495" s="11">
        <f t="shared" si="83"/>
        <v>42144.726134259254</v>
      </c>
    </row>
    <row r="496" spans="1:20" ht="42.75" x14ac:dyDescent="0.4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80"/>
        <v>645.16129032258061</v>
      </c>
      <c r="P496">
        <f>AVERAGE($E496/$D495)</f>
        <v>1.0333333333333334E-3</v>
      </c>
      <c r="Q496" t="str">
        <f t="shared" si="81"/>
        <v>film &amp; video</v>
      </c>
      <c r="R496" t="str">
        <f t="shared" si="94"/>
        <v>animation</v>
      </c>
      <c r="S496" s="11">
        <f t="shared" si="82"/>
        <v>41799.830613425926</v>
      </c>
      <c r="T496" s="11">
        <f t="shared" si="83"/>
        <v>41823.125</v>
      </c>
    </row>
    <row r="497" spans="1:20" ht="42.75" x14ac:dyDescent="0.4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 t="str">
        <f>IFERROR($D497/$E497,"0")</f>
        <v>0</v>
      </c>
      <c r="P497">
        <f t="shared" ref="P497:P498" si="99">AVERAGE(E497,D497)</f>
        <v>3500</v>
      </c>
      <c r="Q497" t="str">
        <f t="shared" si="81"/>
        <v>film &amp; video</v>
      </c>
      <c r="R497" t="str">
        <f t="shared" si="94"/>
        <v>animation</v>
      </c>
      <c r="S497" s="11">
        <f t="shared" si="82"/>
        <v>42171.827604166669</v>
      </c>
      <c r="T497" s="11">
        <f t="shared" si="83"/>
        <v>42201.827604166669</v>
      </c>
    </row>
    <row r="498" spans="1:20" ht="28.5" x14ac:dyDescent="0.4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80"/>
        <v>60000</v>
      </c>
      <c r="P498">
        <f t="shared" si="99"/>
        <v>30000.5</v>
      </c>
      <c r="Q498" t="str">
        <f t="shared" si="81"/>
        <v>film &amp; video</v>
      </c>
      <c r="R498" t="str">
        <f t="shared" si="94"/>
        <v>animation</v>
      </c>
      <c r="S498" s="11">
        <f t="shared" si="82"/>
        <v>41620.93141203704</v>
      </c>
      <c r="T498" s="11">
        <f t="shared" si="83"/>
        <v>41680.93141203704</v>
      </c>
    </row>
    <row r="499" spans="1:20" x14ac:dyDescent="0.4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80"/>
        <v>149.33333333333334</v>
      </c>
      <c r="P499">
        <f t="shared" ref="P499:P502" si="100">AVERAGE($E499/$D498)</f>
        <v>5.0000000000000001E-4</v>
      </c>
      <c r="Q499" t="str">
        <f t="shared" si="81"/>
        <v>film &amp; video</v>
      </c>
      <c r="R499" t="str">
        <f t="shared" si="94"/>
        <v>animation</v>
      </c>
      <c r="S499" s="11">
        <f t="shared" si="82"/>
        <v>41945.037789351853</v>
      </c>
      <c r="T499" s="11">
        <f t="shared" si="83"/>
        <v>41998.208333333328</v>
      </c>
    </row>
    <row r="500" spans="1:20" ht="42.75" x14ac:dyDescent="0.4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80"/>
        <v>21.74615898463594</v>
      </c>
      <c r="P500">
        <f t="shared" si="100"/>
        <v>0.66830357142857144</v>
      </c>
      <c r="Q500" t="str">
        <f t="shared" si="81"/>
        <v>film &amp; video</v>
      </c>
      <c r="R500" t="str">
        <f t="shared" si="94"/>
        <v>animation</v>
      </c>
      <c r="S500" s="11">
        <f t="shared" si="82"/>
        <v>40858.762141203704</v>
      </c>
      <c r="T500" s="11">
        <f t="shared" si="83"/>
        <v>40900.762141203704</v>
      </c>
    </row>
    <row r="501" spans="1:20" ht="57" x14ac:dyDescent="0.4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80"/>
        <v>10.471204188481675</v>
      </c>
      <c r="P501">
        <f t="shared" si="100"/>
        <v>2.93358727038152E-2</v>
      </c>
      <c r="Q501" t="str">
        <f t="shared" si="81"/>
        <v>film &amp; video</v>
      </c>
      <c r="R501" t="str">
        <f t="shared" si="94"/>
        <v>animation</v>
      </c>
      <c r="S501" s="11">
        <f t="shared" si="82"/>
        <v>40043.895462962959</v>
      </c>
      <c r="T501" s="11">
        <f t="shared" si="83"/>
        <v>40098.874305555553</v>
      </c>
    </row>
    <row r="502" spans="1:20" ht="57" x14ac:dyDescent="0.4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80"/>
        <v>30.232558139534884</v>
      </c>
      <c r="P502">
        <f t="shared" si="100"/>
        <v>1.0749999999999999E-2</v>
      </c>
      <c r="Q502" t="str">
        <f t="shared" si="81"/>
        <v>film &amp; video</v>
      </c>
      <c r="R502" t="str">
        <f t="shared" si="94"/>
        <v>animation</v>
      </c>
      <c r="S502" s="11">
        <f t="shared" si="82"/>
        <v>40247.886006944449</v>
      </c>
      <c r="T502" s="11">
        <f t="shared" si="83"/>
        <v>40306.927777777775</v>
      </c>
    </row>
    <row r="503" spans="1:20" ht="42.75" x14ac:dyDescent="0.4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 t="str">
        <f>IFERROR($D503/$E503,"0")</f>
        <v>0</v>
      </c>
      <c r="P503">
        <f>AVERAGE(E503,D503)</f>
        <v>5000</v>
      </c>
      <c r="Q503" t="str">
        <f t="shared" si="81"/>
        <v>film &amp; video</v>
      </c>
      <c r="R503" t="str">
        <f t="shared" si="94"/>
        <v>animation</v>
      </c>
      <c r="S503" s="11">
        <f t="shared" si="82"/>
        <v>40703.234386574077</v>
      </c>
      <c r="T503" s="11">
        <f t="shared" si="83"/>
        <v>40733.234386574077</v>
      </c>
    </row>
    <row r="504" spans="1:20" ht="42.75" x14ac:dyDescent="0.4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80"/>
        <v>86.956521739130437</v>
      </c>
      <c r="P504">
        <f t="shared" ref="P504:P511" si="101">AVERAGE($E504/$D503)</f>
        <v>2.3E-2</v>
      </c>
      <c r="Q504" t="str">
        <f t="shared" si="81"/>
        <v>film &amp; video</v>
      </c>
      <c r="R504" t="str">
        <f t="shared" si="94"/>
        <v>animation</v>
      </c>
      <c r="S504" s="11">
        <f t="shared" si="82"/>
        <v>40956.553530092591</v>
      </c>
      <c r="T504" s="11">
        <f t="shared" si="83"/>
        <v>40986.511863425927</v>
      </c>
    </row>
    <row r="505" spans="1:20" ht="42.75" x14ac:dyDescent="0.4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80"/>
        <v>57.017543859649123</v>
      </c>
      <c r="P505">
        <f t="shared" si="101"/>
        <v>5.7000000000000002E-3</v>
      </c>
      <c r="Q505" t="str">
        <f t="shared" si="81"/>
        <v>film &amp; video</v>
      </c>
      <c r="R505" t="str">
        <f t="shared" si="94"/>
        <v>animation</v>
      </c>
      <c r="S505" s="11">
        <f t="shared" si="82"/>
        <v>41991.526655092588</v>
      </c>
      <c r="T505" s="11">
        <f t="shared" si="83"/>
        <v>42021.526655092588</v>
      </c>
    </row>
    <row r="506" spans="1:20" ht="42.75" x14ac:dyDescent="0.4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80"/>
        <v>73.134328358208961</v>
      </c>
      <c r="P506">
        <f t="shared" si="101"/>
        <v>5.153846153846154E-2</v>
      </c>
      <c r="Q506" t="str">
        <f t="shared" si="81"/>
        <v>film &amp; video</v>
      </c>
      <c r="R506" t="str">
        <f t="shared" si="94"/>
        <v>animation</v>
      </c>
      <c r="S506" s="11">
        <f t="shared" si="82"/>
        <v>40949.98364583333</v>
      </c>
      <c r="T506" s="11">
        <f t="shared" si="83"/>
        <v>41009.941979166666</v>
      </c>
    </row>
    <row r="507" spans="1:20" ht="42.75" x14ac:dyDescent="0.4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80"/>
        <v>230.76923076923077</v>
      </c>
      <c r="P507">
        <f t="shared" si="101"/>
        <v>2.1224489795918368E-3</v>
      </c>
      <c r="Q507" t="str">
        <f t="shared" si="81"/>
        <v>film &amp; video</v>
      </c>
      <c r="R507" t="str">
        <f t="shared" si="94"/>
        <v>animation</v>
      </c>
      <c r="S507" s="11">
        <f t="shared" si="82"/>
        <v>42318.098217592589</v>
      </c>
      <c r="T507" s="11">
        <f t="shared" si="83"/>
        <v>42363.098217592589</v>
      </c>
    </row>
    <row r="508" spans="1:20" ht="42.75" x14ac:dyDescent="0.4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80"/>
        <v>800</v>
      </c>
      <c r="P508">
        <f t="shared" si="101"/>
        <v>2.0833333333333332E-2</v>
      </c>
      <c r="Q508" t="str">
        <f t="shared" si="81"/>
        <v>film &amp; video</v>
      </c>
      <c r="R508" t="str">
        <f t="shared" si="94"/>
        <v>animation</v>
      </c>
      <c r="S508" s="11">
        <f t="shared" si="82"/>
        <v>41466.552314814813</v>
      </c>
      <c r="T508" s="11">
        <f t="shared" si="83"/>
        <v>41496.552314814813</v>
      </c>
    </row>
    <row r="509" spans="1:20" ht="42.75" x14ac:dyDescent="0.4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80"/>
        <v>31.25</v>
      </c>
      <c r="P509">
        <f t="shared" si="101"/>
        <v>3.2000000000000002E-3</v>
      </c>
      <c r="Q509" t="str">
        <f t="shared" si="81"/>
        <v>film &amp; video</v>
      </c>
      <c r="R509" t="str">
        <f t="shared" si="94"/>
        <v>animation</v>
      </c>
      <c r="S509" s="11">
        <f t="shared" si="82"/>
        <v>41156.958993055552</v>
      </c>
      <c r="T509" s="11">
        <f t="shared" si="83"/>
        <v>41201.958993055552</v>
      </c>
    </row>
    <row r="510" spans="1:20" ht="57" x14ac:dyDescent="0.4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80"/>
        <v>125</v>
      </c>
      <c r="P510">
        <f t="shared" si="101"/>
        <v>0.02</v>
      </c>
      <c r="Q510" t="str">
        <f t="shared" si="81"/>
        <v>film &amp; video</v>
      </c>
      <c r="R510" t="str">
        <f t="shared" si="94"/>
        <v>animation</v>
      </c>
      <c r="S510" s="11">
        <f t="shared" si="82"/>
        <v>40995.024317129632</v>
      </c>
      <c r="T510" s="11">
        <f t="shared" si="83"/>
        <v>41054.593055555553</v>
      </c>
    </row>
    <row r="511" spans="1:20" ht="42.75" x14ac:dyDescent="0.4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80"/>
        <v>500</v>
      </c>
      <c r="P511">
        <f t="shared" si="101"/>
        <v>2.0000000000000001E-4</v>
      </c>
      <c r="Q511" t="str">
        <f t="shared" si="81"/>
        <v>film &amp; video</v>
      </c>
      <c r="R511" t="str">
        <f t="shared" si="94"/>
        <v>animation</v>
      </c>
      <c r="S511" s="11">
        <f t="shared" si="82"/>
        <v>42153.631597222222</v>
      </c>
      <c r="T511" s="11">
        <f t="shared" si="83"/>
        <v>42183.631597222222</v>
      </c>
    </row>
    <row r="512" spans="1:20" ht="42.75" x14ac:dyDescent="0.4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 t="str">
        <f>IFERROR($D512/$E512,"0")</f>
        <v>0</v>
      </c>
      <c r="P512">
        <f>AVERAGE(E512,D512)</f>
        <v>7000</v>
      </c>
      <c r="Q512" t="str">
        <f t="shared" si="81"/>
        <v>film &amp; video</v>
      </c>
      <c r="R512" t="str">
        <f t="shared" si="94"/>
        <v>animation</v>
      </c>
      <c r="S512" s="11">
        <f t="shared" si="82"/>
        <v>42400.176377314812</v>
      </c>
      <c r="T512" s="11">
        <f t="shared" si="83"/>
        <v>42430.176377314812</v>
      </c>
    </row>
    <row r="513" spans="1:20" ht="42.75" x14ac:dyDescent="0.4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80"/>
        <v>33.333333333333336</v>
      </c>
      <c r="P513">
        <f t="shared" ref="P513:P517" si="102">AVERAGE($E513/$D512)</f>
        <v>1.0714285714285714E-2</v>
      </c>
      <c r="Q513" t="str">
        <f t="shared" si="81"/>
        <v>film &amp; video</v>
      </c>
      <c r="R513" t="str">
        <f t="shared" si="94"/>
        <v>animation</v>
      </c>
      <c r="S513" s="11">
        <f t="shared" si="82"/>
        <v>41340.303032407406</v>
      </c>
      <c r="T513" s="11">
        <f t="shared" si="83"/>
        <v>41370.261365740742</v>
      </c>
    </row>
    <row r="514" spans="1:20" ht="42.75" x14ac:dyDescent="0.4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si="80"/>
        <v>727.27272727272725</v>
      </c>
      <c r="P514">
        <f t="shared" si="102"/>
        <v>2.2000000000000001E-3</v>
      </c>
      <c r="Q514" t="str">
        <f t="shared" si="81"/>
        <v>film &amp; video</v>
      </c>
      <c r="R514" t="str">
        <f t="shared" si="94"/>
        <v>animation</v>
      </c>
      <c r="S514" s="11">
        <f t="shared" si="82"/>
        <v>42649.742210648154</v>
      </c>
      <c r="T514" s="11">
        <f t="shared" si="83"/>
        <v>42694.783877314811</v>
      </c>
    </row>
    <row r="515" spans="1:20" ht="28.5" x14ac:dyDescent="0.4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ref="O515:O578" si="103">$D515/$E515</f>
        <v>7.181844297615628</v>
      </c>
      <c r="P515">
        <f t="shared" si="102"/>
        <v>0.87024999999999997</v>
      </c>
      <c r="Q515" t="str">
        <f t="shared" ref="Q515:Q578" si="104">LEFT(N515,12)</f>
        <v>film &amp; video</v>
      </c>
      <c r="R515" t="str">
        <f t="shared" si="94"/>
        <v>animation</v>
      </c>
      <c r="S515" s="11">
        <f t="shared" ref="S515:S578" si="105">(((J515/60)/60)/24)+DATE(1970,1,1)</f>
        <v>42552.653993055559</v>
      </c>
      <c r="T515" s="11">
        <f t="shared" ref="T515:T578" si="106">(((I515/60)/60)/24)+DATE(1970,1,1)</f>
        <v>42597.291666666672</v>
      </c>
    </row>
    <row r="516" spans="1:20" ht="42.75" x14ac:dyDescent="0.4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103"/>
        <v>30</v>
      </c>
      <c r="P516">
        <f t="shared" si="102"/>
        <v>1E-3</v>
      </c>
      <c r="Q516" t="str">
        <f t="shared" si="104"/>
        <v>film &amp; video</v>
      </c>
      <c r="R516" t="str">
        <f t="shared" si="94"/>
        <v>animation</v>
      </c>
      <c r="S516" s="11">
        <f t="shared" si="105"/>
        <v>41830.613969907405</v>
      </c>
      <c r="T516" s="11">
        <f t="shared" si="106"/>
        <v>41860.613969907405</v>
      </c>
    </row>
    <row r="517" spans="1:20" ht="42.75" x14ac:dyDescent="0.4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103"/>
        <v>3.9349316457750194</v>
      </c>
      <c r="P517">
        <f t="shared" si="102"/>
        <v>16.434000000000001</v>
      </c>
      <c r="Q517" t="str">
        <f t="shared" si="104"/>
        <v>film &amp; video</v>
      </c>
      <c r="R517" t="str">
        <f t="shared" si="94"/>
        <v>animation</v>
      </c>
      <c r="S517" s="11">
        <f t="shared" si="105"/>
        <v>42327.490752314814</v>
      </c>
      <c r="T517" s="11">
        <f t="shared" si="106"/>
        <v>42367.490752314814</v>
      </c>
    </row>
    <row r="518" spans="1:20" ht="28.5" x14ac:dyDescent="0.4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 t="str">
        <f>IFERROR($D518/$E518,"0")</f>
        <v>0</v>
      </c>
      <c r="P518">
        <f>AVERAGE(E518,D518)</f>
        <v>2500</v>
      </c>
      <c r="Q518" t="str">
        <f t="shared" si="104"/>
        <v>film &amp; video</v>
      </c>
      <c r="R518" t="str">
        <f t="shared" si="94"/>
        <v>animation</v>
      </c>
      <c r="S518" s="11">
        <f t="shared" si="105"/>
        <v>42091.778703703705</v>
      </c>
      <c r="T518" s="11">
        <f t="shared" si="106"/>
        <v>42151.778703703705</v>
      </c>
    </row>
    <row r="519" spans="1:20" ht="42.75" x14ac:dyDescent="0.4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103"/>
        <v>73.170731707317074</v>
      </c>
      <c r="P519">
        <f>AVERAGE($E519/$D518)</f>
        <v>4.1000000000000002E-2</v>
      </c>
      <c r="Q519" t="str">
        <f t="shared" si="104"/>
        <v>film &amp; video</v>
      </c>
      <c r="R519" t="str">
        <f t="shared" si="94"/>
        <v>animation</v>
      </c>
      <c r="S519" s="11">
        <f t="shared" si="105"/>
        <v>42738.615289351852</v>
      </c>
      <c r="T519" s="11">
        <f t="shared" si="106"/>
        <v>42768.615289351852</v>
      </c>
    </row>
    <row r="520" spans="1:20" ht="42.75" x14ac:dyDescent="0.4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 t="str">
        <f>IFERROR($D520/$E520,"0")</f>
        <v>0</v>
      </c>
      <c r="P520">
        <f>AVERAGE(E520,D520)</f>
        <v>3587.5</v>
      </c>
      <c r="Q520" t="str">
        <f t="shared" si="104"/>
        <v>film &amp; video</v>
      </c>
      <c r="R520" t="str">
        <f t="shared" si="94"/>
        <v>animation</v>
      </c>
      <c r="S520" s="11">
        <f t="shared" si="105"/>
        <v>42223.616018518514</v>
      </c>
      <c r="T520" s="11">
        <f t="shared" si="106"/>
        <v>42253.615277777775</v>
      </c>
    </row>
    <row r="521" spans="1:20" ht="42.75" x14ac:dyDescent="0.4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103"/>
        <v>4.3703568827385286</v>
      </c>
      <c r="P521">
        <f t="shared" ref="P521:P541" si="107">AVERAGE($E521/$D520)</f>
        <v>0.3827177700348432</v>
      </c>
      <c r="Q521" t="str">
        <f t="shared" si="104"/>
        <v>film &amp; video</v>
      </c>
      <c r="R521" t="str">
        <f t="shared" si="94"/>
        <v>animation</v>
      </c>
      <c r="S521" s="11">
        <f t="shared" si="105"/>
        <v>41218.391446759262</v>
      </c>
      <c r="T521" s="11">
        <f t="shared" si="106"/>
        <v>41248.391446759262</v>
      </c>
    </row>
    <row r="522" spans="1:20" ht="42.75" x14ac:dyDescent="0.4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103"/>
        <v>0.97943192948090108</v>
      </c>
      <c r="P522">
        <f t="shared" si="107"/>
        <v>0.42538121823181402</v>
      </c>
      <c r="Q522" t="str">
        <f>LEFT(N522,7)</f>
        <v>theater</v>
      </c>
      <c r="R522" t="str">
        <f>RIGHT(N522,5)</f>
        <v>plays</v>
      </c>
      <c r="S522" s="11">
        <f t="shared" si="105"/>
        <v>42318.702094907407</v>
      </c>
      <c r="T522" s="11">
        <f t="shared" si="106"/>
        <v>42348.702094907407</v>
      </c>
    </row>
    <row r="523" spans="1:20" ht="42.75" x14ac:dyDescent="0.4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103"/>
        <v>0.95565749235474007</v>
      </c>
      <c r="P523">
        <f t="shared" si="107"/>
        <v>1.0464</v>
      </c>
      <c r="Q523" t="str">
        <f t="shared" ref="Q523:Q541" si="108">LEFT(N523,7)</f>
        <v>theater</v>
      </c>
      <c r="R523" t="str">
        <f t="shared" ref="R523:R541" si="109">RIGHT(N523,5)</f>
        <v>plays</v>
      </c>
      <c r="S523" s="11">
        <f t="shared" si="105"/>
        <v>42646.092812499999</v>
      </c>
      <c r="T523" s="11">
        <f t="shared" si="106"/>
        <v>42675.207638888889</v>
      </c>
    </row>
    <row r="524" spans="1:20" ht="42.75" x14ac:dyDescent="0.4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103"/>
        <v>0.87209302325581395</v>
      </c>
      <c r="P524">
        <f t="shared" si="107"/>
        <v>0.68799999999999994</v>
      </c>
      <c r="Q524" t="str">
        <f t="shared" si="108"/>
        <v>theater</v>
      </c>
      <c r="R524" t="str">
        <f t="shared" si="109"/>
        <v>plays</v>
      </c>
      <c r="S524" s="11">
        <f t="shared" si="105"/>
        <v>42430.040798611109</v>
      </c>
      <c r="T524" s="11">
        <f t="shared" si="106"/>
        <v>42449.999131944445</v>
      </c>
    </row>
    <row r="525" spans="1:20" ht="42.75" x14ac:dyDescent="0.4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103"/>
        <v>0.82918739635157546</v>
      </c>
      <c r="P525">
        <f t="shared" si="107"/>
        <v>2.0099999999999998</v>
      </c>
      <c r="Q525" t="str">
        <f t="shared" si="108"/>
        <v>theater</v>
      </c>
      <c r="R525" t="str">
        <f t="shared" si="109"/>
        <v>plays</v>
      </c>
      <c r="S525" s="11">
        <f t="shared" si="105"/>
        <v>42238.13282407407</v>
      </c>
      <c r="T525" s="11">
        <f t="shared" si="106"/>
        <v>42268.13282407407</v>
      </c>
    </row>
    <row r="526" spans="1:20" ht="42.75" x14ac:dyDescent="0.4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103"/>
        <v>0.92019297761301933</v>
      </c>
      <c r="P526">
        <f t="shared" si="107"/>
        <v>0.76071</v>
      </c>
      <c r="Q526" t="str">
        <f t="shared" si="108"/>
        <v>theater</v>
      </c>
      <c r="R526" t="str">
        <f t="shared" si="109"/>
        <v>plays</v>
      </c>
      <c r="S526" s="11">
        <f t="shared" si="105"/>
        <v>42492.717233796298</v>
      </c>
      <c r="T526" s="11">
        <f t="shared" si="106"/>
        <v>42522.717233796298</v>
      </c>
    </row>
    <row r="527" spans="1:20" ht="57" x14ac:dyDescent="0.4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103"/>
        <v>1</v>
      </c>
      <c r="P527">
        <f t="shared" si="107"/>
        <v>3.4285714285714284</v>
      </c>
      <c r="Q527" t="str">
        <f t="shared" si="108"/>
        <v>theater</v>
      </c>
      <c r="R527" t="str">
        <f t="shared" si="109"/>
        <v>plays</v>
      </c>
      <c r="S527" s="11">
        <f t="shared" si="105"/>
        <v>41850.400937500002</v>
      </c>
      <c r="T527" s="11">
        <f t="shared" si="106"/>
        <v>41895.400937500002</v>
      </c>
    </row>
    <row r="528" spans="1:20" ht="42.75" x14ac:dyDescent="0.4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103"/>
        <v>0.8771929824561403</v>
      </c>
      <c r="P528">
        <f t="shared" si="107"/>
        <v>0.14249999999999999</v>
      </c>
      <c r="Q528" t="str">
        <f t="shared" si="108"/>
        <v>theater</v>
      </c>
      <c r="R528" t="str">
        <f t="shared" si="109"/>
        <v>plays</v>
      </c>
      <c r="S528" s="11">
        <f t="shared" si="105"/>
        <v>42192.591944444444</v>
      </c>
      <c r="T528" s="11">
        <f t="shared" si="106"/>
        <v>42223.708333333328</v>
      </c>
    </row>
    <row r="529" spans="1:20" ht="57" x14ac:dyDescent="0.4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103"/>
        <v>0.99157164105106599</v>
      </c>
      <c r="P529">
        <f t="shared" si="107"/>
        <v>6.7233333333333336</v>
      </c>
      <c r="Q529" t="str">
        <f t="shared" si="108"/>
        <v>theater</v>
      </c>
      <c r="R529" t="str">
        <f t="shared" si="109"/>
        <v>plays</v>
      </c>
      <c r="S529" s="11">
        <f t="shared" si="105"/>
        <v>42753.205625000002</v>
      </c>
      <c r="T529" s="11">
        <f t="shared" si="106"/>
        <v>42783.670138888891</v>
      </c>
    </row>
    <row r="530" spans="1:20" ht="28.5" x14ac:dyDescent="0.4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103"/>
        <v>0.86466165413533835</v>
      </c>
      <c r="P530">
        <f t="shared" si="107"/>
        <v>0.13300000000000001</v>
      </c>
      <c r="Q530" t="str">
        <f t="shared" si="108"/>
        <v>theater</v>
      </c>
      <c r="R530" t="str">
        <f t="shared" si="109"/>
        <v>plays</v>
      </c>
      <c r="S530" s="11">
        <f t="shared" si="105"/>
        <v>42155.920219907406</v>
      </c>
      <c r="T530" s="11">
        <f t="shared" si="106"/>
        <v>42176.888888888891</v>
      </c>
    </row>
    <row r="531" spans="1:20" ht="42.75" x14ac:dyDescent="0.4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103"/>
        <v>0.76677316293929709</v>
      </c>
      <c r="P531">
        <f t="shared" si="107"/>
        <v>1.3608695652173912</v>
      </c>
      <c r="Q531" t="str">
        <f t="shared" si="108"/>
        <v>theater</v>
      </c>
      <c r="R531" t="str">
        <f t="shared" si="109"/>
        <v>plays</v>
      </c>
      <c r="S531" s="11">
        <f t="shared" si="105"/>
        <v>42725.031180555554</v>
      </c>
      <c r="T531" s="11">
        <f t="shared" si="106"/>
        <v>42746.208333333328</v>
      </c>
    </row>
    <row r="532" spans="1:20" ht="42.75" x14ac:dyDescent="0.4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103"/>
        <v>0.92779291553133514</v>
      </c>
      <c r="P532">
        <f t="shared" si="107"/>
        <v>3.0583333333333331</v>
      </c>
      <c r="Q532" t="str">
        <f t="shared" si="108"/>
        <v>theater</v>
      </c>
      <c r="R532" t="str">
        <f t="shared" si="109"/>
        <v>plays</v>
      </c>
      <c r="S532" s="11">
        <f t="shared" si="105"/>
        <v>42157.591064814813</v>
      </c>
      <c r="T532" s="11">
        <f t="shared" si="106"/>
        <v>42179.083333333328</v>
      </c>
    </row>
    <row r="533" spans="1:20" ht="42.75" x14ac:dyDescent="0.4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103"/>
        <v>1</v>
      </c>
      <c r="P533">
        <f t="shared" si="107"/>
        <v>1.1747430249632893</v>
      </c>
      <c r="Q533" t="str">
        <f t="shared" si="108"/>
        <v>theater</v>
      </c>
      <c r="R533" t="str">
        <f t="shared" si="109"/>
        <v>plays</v>
      </c>
      <c r="S533" s="11">
        <f t="shared" si="105"/>
        <v>42676.065150462964</v>
      </c>
      <c r="T533" s="11">
        <f t="shared" si="106"/>
        <v>42721.290972222225</v>
      </c>
    </row>
    <row r="534" spans="1:20" ht="42.75" x14ac:dyDescent="0.4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103"/>
        <v>0.81135902636916835</v>
      </c>
      <c r="P534">
        <f t="shared" si="107"/>
        <v>3.0812499999999998</v>
      </c>
      <c r="Q534" t="str">
        <f t="shared" si="108"/>
        <v>theater</v>
      </c>
      <c r="R534" t="str">
        <f t="shared" si="109"/>
        <v>plays</v>
      </c>
      <c r="S534" s="11">
        <f t="shared" si="105"/>
        <v>42473.007037037038</v>
      </c>
      <c r="T534" s="11">
        <f t="shared" si="106"/>
        <v>42503.007037037038</v>
      </c>
    </row>
    <row r="535" spans="1:20" ht="42.75" x14ac:dyDescent="0.4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103"/>
        <v>0.99800399201596801</v>
      </c>
      <c r="P535">
        <f t="shared" si="107"/>
        <v>0.20039999999999999</v>
      </c>
      <c r="Q535" t="str">
        <f t="shared" si="108"/>
        <v>theater</v>
      </c>
      <c r="R535" t="str">
        <f t="shared" si="109"/>
        <v>plays</v>
      </c>
      <c r="S535" s="11">
        <f t="shared" si="105"/>
        <v>42482.43478009259</v>
      </c>
      <c r="T535" s="11">
        <f t="shared" si="106"/>
        <v>42506.43478009259</v>
      </c>
    </row>
    <row r="536" spans="1:20" ht="42.75" x14ac:dyDescent="0.4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103"/>
        <v>0.95541401273885351</v>
      </c>
      <c r="P536">
        <f t="shared" si="107"/>
        <v>7.85</v>
      </c>
      <c r="Q536" t="str">
        <f t="shared" si="108"/>
        <v>theater</v>
      </c>
      <c r="R536" t="str">
        <f t="shared" si="109"/>
        <v>plays</v>
      </c>
      <c r="S536" s="11">
        <f t="shared" si="105"/>
        <v>42270.810995370368</v>
      </c>
      <c r="T536" s="11">
        <f t="shared" si="106"/>
        <v>42309.958333333328</v>
      </c>
    </row>
    <row r="537" spans="1:20" ht="28.5" x14ac:dyDescent="0.4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103"/>
        <v>0.97560975609756095</v>
      </c>
      <c r="P537">
        <f t="shared" si="107"/>
        <v>0.13666666666666666</v>
      </c>
      <c r="Q537" t="str">
        <f t="shared" si="108"/>
        <v>theater</v>
      </c>
      <c r="R537" t="str">
        <f t="shared" si="109"/>
        <v>plays</v>
      </c>
      <c r="S537" s="11">
        <f t="shared" si="105"/>
        <v>42711.545196759253</v>
      </c>
      <c r="T537" s="11">
        <f t="shared" si="106"/>
        <v>42741.545196759253</v>
      </c>
    </row>
    <row r="538" spans="1:20" ht="42.75" x14ac:dyDescent="0.4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103"/>
        <v>0.8456117873158232</v>
      </c>
      <c r="P538">
        <f t="shared" si="107"/>
        <v>1.9512499999999999</v>
      </c>
      <c r="Q538" t="str">
        <f t="shared" si="108"/>
        <v>theater</v>
      </c>
      <c r="R538" t="str">
        <f t="shared" si="109"/>
        <v>plays</v>
      </c>
      <c r="S538" s="11">
        <f t="shared" si="105"/>
        <v>42179.344988425932</v>
      </c>
      <c r="T538" s="11">
        <f t="shared" si="106"/>
        <v>42219.75</v>
      </c>
    </row>
    <row r="539" spans="1:20" ht="42.75" x14ac:dyDescent="0.4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103"/>
        <v>0.82987551867219922</v>
      </c>
      <c r="P539">
        <f t="shared" si="107"/>
        <v>0.73030303030303034</v>
      </c>
      <c r="Q539" t="str">
        <f t="shared" si="108"/>
        <v>theater</v>
      </c>
      <c r="R539" t="str">
        <f t="shared" si="109"/>
        <v>plays</v>
      </c>
      <c r="S539" s="11">
        <f t="shared" si="105"/>
        <v>42282.768414351856</v>
      </c>
      <c r="T539" s="11">
        <f t="shared" si="106"/>
        <v>42312.810081018513</v>
      </c>
    </row>
    <row r="540" spans="1:20" ht="42.75" x14ac:dyDescent="0.4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103"/>
        <v>0.33066596124594932</v>
      </c>
      <c r="P540">
        <f t="shared" si="107"/>
        <v>7.5605000000000002</v>
      </c>
      <c r="Q540" t="str">
        <f t="shared" si="108"/>
        <v>theater</v>
      </c>
      <c r="R540" t="str">
        <f t="shared" si="109"/>
        <v>plays</v>
      </c>
      <c r="S540" s="11">
        <f t="shared" si="105"/>
        <v>42473.794710648144</v>
      </c>
      <c r="T540" s="11">
        <f t="shared" si="106"/>
        <v>42503.794710648144</v>
      </c>
    </row>
    <row r="541" spans="1:20" ht="42.75" x14ac:dyDescent="0.4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103"/>
        <v>0.99360120821906917</v>
      </c>
      <c r="P541">
        <f t="shared" si="107"/>
        <v>0.10064400000000001</v>
      </c>
      <c r="Q541" t="str">
        <f t="shared" si="108"/>
        <v>theater</v>
      </c>
      <c r="R541" t="str">
        <f t="shared" si="109"/>
        <v>plays</v>
      </c>
      <c r="S541" s="11">
        <f t="shared" si="105"/>
        <v>42535.049849537041</v>
      </c>
      <c r="T541" s="11">
        <f t="shared" si="106"/>
        <v>42556.049849537041</v>
      </c>
    </row>
    <row r="542" spans="1:20" ht="57" x14ac:dyDescent="0.4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103"/>
        <v>15000</v>
      </c>
      <c r="P542">
        <f>AVERAGE(E542,D542)</f>
        <v>7500.5</v>
      </c>
      <c r="Q542" t="str">
        <f>LEFT(N542,10)</f>
        <v>technology</v>
      </c>
      <c r="R542" t="str">
        <f>RIGHT(N542,3)</f>
        <v>web</v>
      </c>
      <c r="S542" s="11">
        <f t="shared" si="105"/>
        <v>42009.817199074074</v>
      </c>
      <c r="T542" s="11">
        <f t="shared" si="106"/>
        <v>42039.817199074074</v>
      </c>
    </row>
    <row r="543" spans="1:20" ht="42.75" x14ac:dyDescent="0.4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103"/>
        <v>180</v>
      </c>
      <c r="P543">
        <f>AVERAGE($E543/$D542)</f>
        <v>1.6666666666666668E-3</v>
      </c>
      <c r="Q543" t="str">
        <f t="shared" ref="Q543:Q606" si="110">LEFT(N543,10)</f>
        <v>technology</v>
      </c>
      <c r="R543" t="str">
        <f t="shared" ref="R543:R606" si="111">RIGHT(N543,3)</f>
        <v>web</v>
      </c>
      <c r="S543" s="11">
        <f t="shared" si="105"/>
        <v>42276.046689814815</v>
      </c>
      <c r="T543" s="11">
        <f t="shared" si="106"/>
        <v>42306.046689814815</v>
      </c>
    </row>
    <row r="544" spans="1:20" ht="42.75" x14ac:dyDescent="0.4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103"/>
        <v>250000</v>
      </c>
      <c r="P544">
        <f>AVERAGE(E544,D544)</f>
        <v>125000.5</v>
      </c>
      <c r="Q544" t="str">
        <f t="shared" si="110"/>
        <v>technology</v>
      </c>
      <c r="R544" t="str">
        <f t="shared" si="111"/>
        <v>web</v>
      </c>
      <c r="S544" s="11">
        <f t="shared" si="105"/>
        <v>42433.737453703703</v>
      </c>
      <c r="T544" s="11">
        <f t="shared" si="106"/>
        <v>42493.695787037039</v>
      </c>
    </row>
    <row r="545" spans="1:20" ht="42.75" x14ac:dyDescent="0.4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103"/>
        <v>314.28571428571428</v>
      </c>
      <c r="P545">
        <f t="shared" ref="P545:P548" si="112">AVERAGE($E545/$D544)</f>
        <v>2.7999999999999998E-4</v>
      </c>
      <c r="Q545" t="str">
        <f t="shared" si="110"/>
        <v>technology</v>
      </c>
      <c r="R545" t="str">
        <f t="shared" si="111"/>
        <v>web</v>
      </c>
      <c r="S545" s="11">
        <f t="shared" si="105"/>
        <v>41914.092152777775</v>
      </c>
      <c r="T545" s="11">
        <f t="shared" si="106"/>
        <v>41944.092152777775</v>
      </c>
    </row>
    <row r="546" spans="1:20" ht="42.75" x14ac:dyDescent="0.4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103"/>
        <v>83.333333333333329</v>
      </c>
      <c r="P546">
        <f t="shared" si="112"/>
        <v>2.7272727272727274E-4</v>
      </c>
      <c r="Q546" t="str">
        <f t="shared" si="110"/>
        <v>technology</v>
      </c>
      <c r="R546" t="str">
        <f t="shared" si="111"/>
        <v>web</v>
      </c>
      <c r="S546" s="11">
        <f t="shared" si="105"/>
        <v>42525.656944444447</v>
      </c>
      <c r="T546" s="11">
        <f t="shared" si="106"/>
        <v>42555.656944444447</v>
      </c>
    </row>
    <row r="547" spans="1:20" ht="42.75" x14ac:dyDescent="0.4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103"/>
        <v>3.6517674554484372</v>
      </c>
      <c r="P547">
        <f t="shared" si="112"/>
        <v>27.384</v>
      </c>
      <c r="Q547" t="str">
        <f t="shared" si="110"/>
        <v>technology</v>
      </c>
      <c r="R547" t="str">
        <f t="shared" si="111"/>
        <v>web</v>
      </c>
      <c r="S547" s="11">
        <f t="shared" si="105"/>
        <v>42283.592465277776</v>
      </c>
      <c r="T547" s="11">
        <f t="shared" si="106"/>
        <v>42323.634131944447</v>
      </c>
    </row>
    <row r="548" spans="1:20" ht="42.75" x14ac:dyDescent="0.4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103"/>
        <v>1153.8461538461538</v>
      </c>
      <c r="P548">
        <f t="shared" si="112"/>
        <v>1.0399999999999999E-3</v>
      </c>
      <c r="Q548" t="str">
        <f t="shared" si="110"/>
        <v>technology</v>
      </c>
      <c r="R548" t="str">
        <f t="shared" si="111"/>
        <v>web</v>
      </c>
      <c r="S548" s="11">
        <f t="shared" si="105"/>
        <v>42249.667997685188</v>
      </c>
      <c r="T548" s="11">
        <f t="shared" si="106"/>
        <v>42294.667997685188</v>
      </c>
    </row>
    <row r="549" spans="1:20" ht="42.75" x14ac:dyDescent="0.4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 t="str">
        <f>IFERROR($D549/$E549,"0")</f>
        <v>0</v>
      </c>
      <c r="P549">
        <f>AVERAGE(E549,D549)</f>
        <v>3750</v>
      </c>
      <c r="Q549" t="str">
        <f t="shared" si="110"/>
        <v>technology</v>
      </c>
      <c r="R549" t="str">
        <f t="shared" si="111"/>
        <v>web</v>
      </c>
      <c r="S549" s="11">
        <f t="shared" si="105"/>
        <v>42380.696342592593</v>
      </c>
      <c r="T549" s="11">
        <f t="shared" si="106"/>
        <v>42410.696342592593</v>
      </c>
    </row>
    <row r="550" spans="1:20" ht="42.75" x14ac:dyDescent="0.4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103"/>
        <v>1111.1111111111111</v>
      </c>
      <c r="P550">
        <f t="shared" ref="P550:P553" si="113">AVERAGE($E550/$D549)</f>
        <v>1.1999999999999999E-3</v>
      </c>
      <c r="Q550" t="str">
        <f t="shared" si="110"/>
        <v>technology</v>
      </c>
      <c r="R550" t="str">
        <f t="shared" si="111"/>
        <v>web</v>
      </c>
      <c r="S550" s="11">
        <f t="shared" si="105"/>
        <v>42276.903333333335</v>
      </c>
      <c r="T550" s="11">
        <f t="shared" si="106"/>
        <v>42306.903333333335</v>
      </c>
    </row>
    <row r="551" spans="1:20" ht="57" x14ac:dyDescent="0.4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103"/>
        <v>36.764705882352942</v>
      </c>
      <c r="P551">
        <f t="shared" si="113"/>
        <v>6.7999999999999996E-3</v>
      </c>
      <c r="Q551" t="str">
        <f t="shared" si="110"/>
        <v>technology</v>
      </c>
      <c r="R551" t="str">
        <f t="shared" si="111"/>
        <v>web</v>
      </c>
      <c r="S551" s="11">
        <f t="shared" si="105"/>
        <v>42163.636828703704</v>
      </c>
      <c r="T551" s="11">
        <f t="shared" si="106"/>
        <v>42193.636828703704</v>
      </c>
    </row>
    <row r="552" spans="1:20" ht="42.75" x14ac:dyDescent="0.4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103"/>
        <v>142.85714285714286</v>
      </c>
      <c r="P552">
        <f t="shared" si="113"/>
        <v>1.4E-2</v>
      </c>
      <c r="Q552" t="str">
        <f t="shared" si="110"/>
        <v>technology</v>
      </c>
      <c r="R552" t="str">
        <f t="shared" si="111"/>
        <v>web</v>
      </c>
      <c r="S552" s="11">
        <f t="shared" si="105"/>
        <v>42753.678761574076</v>
      </c>
      <c r="T552" s="11">
        <f t="shared" si="106"/>
        <v>42766.208333333328</v>
      </c>
    </row>
    <row r="553" spans="1:20" ht="42.75" x14ac:dyDescent="0.4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103"/>
        <v>19.836022216344883</v>
      </c>
      <c r="P553">
        <f t="shared" si="113"/>
        <v>0.75619999999999998</v>
      </c>
      <c r="Q553" t="str">
        <f t="shared" si="110"/>
        <v>technology</v>
      </c>
      <c r="R553" t="str">
        <f t="shared" si="111"/>
        <v>web</v>
      </c>
      <c r="S553" s="11">
        <f t="shared" si="105"/>
        <v>42173.275740740741</v>
      </c>
      <c r="T553" s="11">
        <f t="shared" si="106"/>
        <v>42217.745138888888</v>
      </c>
    </row>
    <row r="554" spans="1:20" ht="42.75" x14ac:dyDescent="0.4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 t="str">
        <f>IFERROR($D554/$E554,"0")</f>
        <v>0</v>
      </c>
      <c r="P554">
        <f>AVERAGE(E554,D554)</f>
        <v>22500</v>
      </c>
      <c r="Q554" t="str">
        <f t="shared" si="110"/>
        <v>technology</v>
      </c>
      <c r="R554" t="str">
        <f t="shared" si="111"/>
        <v>web</v>
      </c>
      <c r="S554" s="11">
        <f t="shared" si="105"/>
        <v>42318.616851851853</v>
      </c>
      <c r="T554" s="11">
        <f t="shared" si="106"/>
        <v>42378.616851851853</v>
      </c>
    </row>
    <row r="555" spans="1:20" ht="42.75" x14ac:dyDescent="0.4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103"/>
        <v>203.2520325203252</v>
      </c>
      <c r="P555">
        <f t="shared" ref="P555:P556" si="114">AVERAGE($E555/$D554)</f>
        <v>2.7333333333333333E-3</v>
      </c>
      <c r="Q555" t="str">
        <f t="shared" si="110"/>
        <v>technology</v>
      </c>
      <c r="R555" t="str">
        <f t="shared" si="111"/>
        <v>web</v>
      </c>
      <c r="S555" s="11">
        <f t="shared" si="105"/>
        <v>41927.71980324074</v>
      </c>
      <c r="T555" s="11">
        <f t="shared" si="106"/>
        <v>41957.761469907404</v>
      </c>
    </row>
    <row r="556" spans="1:20" ht="42.75" x14ac:dyDescent="0.4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103"/>
        <v>2.7330508474576272</v>
      </c>
      <c r="P556">
        <f t="shared" si="114"/>
        <v>5.6640000000000003E-2</v>
      </c>
      <c r="Q556" t="str">
        <f t="shared" si="110"/>
        <v>technology</v>
      </c>
      <c r="R556" t="str">
        <f t="shared" si="111"/>
        <v>web</v>
      </c>
      <c r="S556" s="11">
        <f t="shared" si="105"/>
        <v>41901.684861111113</v>
      </c>
      <c r="T556" s="11">
        <f t="shared" si="106"/>
        <v>41931.684861111113</v>
      </c>
    </row>
    <row r="557" spans="1:20" ht="42.75" x14ac:dyDescent="0.4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 t="str">
        <f>IFERROR($D557/$E557,"0")</f>
        <v>0</v>
      </c>
      <c r="P557">
        <f>AVERAGE(E557,D557)</f>
        <v>3750</v>
      </c>
      <c r="Q557" t="str">
        <f t="shared" si="110"/>
        <v>technology</v>
      </c>
      <c r="R557" t="str">
        <f t="shared" si="111"/>
        <v>web</v>
      </c>
      <c r="S557" s="11">
        <f t="shared" si="105"/>
        <v>42503.353506944448</v>
      </c>
      <c r="T557" s="11">
        <f t="shared" si="106"/>
        <v>42533.353506944448</v>
      </c>
    </row>
    <row r="558" spans="1:20" ht="28.5" x14ac:dyDescent="0.4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103"/>
        <v>40</v>
      </c>
      <c r="P558">
        <f t="shared" ref="P558:P559" si="115">AVERAGE($E558/$D557)</f>
        <v>2.6666666666666668E-2</v>
      </c>
      <c r="Q558" t="str">
        <f t="shared" si="110"/>
        <v>technology</v>
      </c>
      <c r="R558" t="str">
        <f t="shared" si="111"/>
        <v>web</v>
      </c>
      <c r="S558" s="11">
        <f t="shared" si="105"/>
        <v>42345.860150462962</v>
      </c>
      <c r="T558" s="11">
        <f t="shared" si="106"/>
        <v>42375.860150462962</v>
      </c>
    </row>
    <row r="559" spans="1:20" ht="42.75" x14ac:dyDescent="0.4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103"/>
        <v>109.80966325036603</v>
      </c>
      <c r="P559">
        <f t="shared" si="115"/>
        <v>0.17075000000000001</v>
      </c>
      <c r="Q559" t="str">
        <f t="shared" si="110"/>
        <v>technology</v>
      </c>
      <c r="R559" t="str">
        <f t="shared" si="111"/>
        <v>web</v>
      </c>
      <c r="S559" s="11">
        <f t="shared" si="105"/>
        <v>42676.942164351851</v>
      </c>
      <c r="T559" s="11">
        <f t="shared" si="106"/>
        <v>42706.983831018515</v>
      </c>
    </row>
    <row r="560" spans="1:20" ht="42.75" x14ac:dyDescent="0.4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 t="str">
        <f>IFERROR($D560/$E560,"0")</f>
        <v>0</v>
      </c>
      <c r="P560">
        <f>AVERAGE(E560,D560)</f>
        <v>375</v>
      </c>
      <c r="Q560" t="str">
        <f t="shared" si="110"/>
        <v>technology</v>
      </c>
      <c r="R560" t="str">
        <f t="shared" si="111"/>
        <v>web</v>
      </c>
      <c r="S560" s="11">
        <f t="shared" si="105"/>
        <v>42057.883159722223</v>
      </c>
      <c r="T560" s="11">
        <f t="shared" si="106"/>
        <v>42087.841493055559</v>
      </c>
    </row>
    <row r="561" spans="1:20" ht="42.75" x14ac:dyDescent="0.4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103"/>
        <v>4800</v>
      </c>
      <c r="P561">
        <f t="shared" ref="P561:P563" si="116">AVERAGE($E561/$D560)</f>
        <v>6.6666666666666666E-2</v>
      </c>
      <c r="Q561" t="str">
        <f t="shared" si="110"/>
        <v>technology</v>
      </c>
      <c r="R561" t="str">
        <f t="shared" si="111"/>
        <v>web</v>
      </c>
      <c r="S561" s="11">
        <f t="shared" si="105"/>
        <v>42321.283101851848</v>
      </c>
      <c r="T561" s="11">
        <f t="shared" si="106"/>
        <v>42351.283101851848</v>
      </c>
    </row>
    <row r="562" spans="1:20" ht="42.75" x14ac:dyDescent="0.4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103"/>
        <v>8333.3333333333339</v>
      </c>
      <c r="P562">
        <f t="shared" si="116"/>
        <v>5.0000000000000002E-5</v>
      </c>
      <c r="Q562" t="str">
        <f t="shared" si="110"/>
        <v>technology</v>
      </c>
      <c r="R562" t="str">
        <f t="shared" si="111"/>
        <v>web</v>
      </c>
      <c r="S562" s="11">
        <f t="shared" si="105"/>
        <v>41960.771354166667</v>
      </c>
      <c r="T562" s="11">
        <f t="shared" si="106"/>
        <v>41990.771354166667</v>
      </c>
    </row>
    <row r="563" spans="1:20" ht="42.75" x14ac:dyDescent="0.4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103"/>
        <v>272.72727272727275</v>
      </c>
      <c r="P563">
        <f t="shared" si="116"/>
        <v>5.5000000000000003E-4</v>
      </c>
      <c r="Q563" t="str">
        <f t="shared" si="110"/>
        <v>technology</v>
      </c>
      <c r="R563" t="str">
        <f t="shared" si="111"/>
        <v>web</v>
      </c>
      <c r="S563" s="11">
        <f t="shared" si="105"/>
        <v>42268.658715277779</v>
      </c>
      <c r="T563" s="11">
        <f t="shared" si="106"/>
        <v>42303.658715277779</v>
      </c>
    </row>
    <row r="564" spans="1:20" ht="42.75" x14ac:dyDescent="0.4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 t="str">
        <f>IFERROR($D564/$E564,"0")</f>
        <v>0</v>
      </c>
      <c r="P564">
        <f>AVERAGE(E564,D564)</f>
        <v>25000</v>
      </c>
      <c r="Q564" t="str">
        <f t="shared" si="110"/>
        <v>technology</v>
      </c>
      <c r="R564" t="str">
        <f t="shared" si="111"/>
        <v>web</v>
      </c>
      <c r="S564" s="11">
        <f t="shared" si="105"/>
        <v>42692.389062500006</v>
      </c>
      <c r="T564" s="11">
        <f t="shared" si="106"/>
        <v>42722.389062500006</v>
      </c>
    </row>
    <row r="565" spans="1:20" ht="42.75" x14ac:dyDescent="0.4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103"/>
        <v>1102.9411764705883</v>
      </c>
      <c r="P565">
        <f>AVERAGE($E565/$D564)</f>
        <v>1.3600000000000001E-3</v>
      </c>
      <c r="Q565" t="str">
        <f t="shared" si="110"/>
        <v>technology</v>
      </c>
      <c r="R565" t="str">
        <f t="shared" si="111"/>
        <v>web</v>
      </c>
      <c r="S565" s="11">
        <f t="shared" si="105"/>
        <v>42022.069988425923</v>
      </c>
      <c r="T565" s="11">
        <f t="shared" si="106"/>
        <v>42052.069988425923</v>
      </c>
    </row>
    <row r="566" spans="1:20" ht="57" x14ac:dyDescent="0.4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103"/>
        <v>18000</v>
      </c>
      <c r="P566">
        <f t="shared" ref="P566:P567" si="117">AVERAGE(E566,D566)</f>
        <v>9000.5</v>
      </c>
      <c r="Q566" t="str">
        <f t="shared" si="110"/>
        <v>technology</v>
      </c>
      <c r="R566" t="str">
        <f t="shared" si="111"/>
        <v>web</v>
      </c>
      <c r="S566" s="11">
        <f t="shared" si="105"/>
        <v>42411.942997685182</v>
      </c>
      <c r="T566" s="11">
        <f t="shared" si="106"/>
        <v>42441.942997685182</v>
      </c>
    </row>
    <row r="567" spans="1:20" ht="42.75" x14ac:dyDescent="0.4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 t="str">
        <f>IFERROR($D567/$E567,"0")</f>
        <v>0</v>
      </c>
      <c r="P567">
        <f t="shared" si="117"/>
        <v>12500</v>
      </c>
      <c r="Q567" t="str">
        <f t="shared" si="110"/>
        <v>technology</v>
      </c>
      <c r="R567" t="str">
        <f t="shared" si="111"/>
        <v>web</v>
      </c>
      <c r="S567" s="11">
        <f t="shared" si="105"/>
        <v>42165.785289351858</v>
      </c>
      <c r="T567" s="11">
        <f t="shared" si="106"/>
        <v>42195.785289351858</v>
      </c>
    </row>
    <row r="568" spans="1:20" ht="42.75" x14ac:dyDescent="0.4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103"/>
        <v>5000</v>
      </c>
      <c r="P568">
        <f>AVERAGE($E568/$D567)</f>
        <v>4.0000000000000003E-5</v>
      </c>
      <c r="Q568" t="str">
        <f t="shared" si="110"/>
        <v>technology</v>
      </c>
      <c r="R568" t="str">
        <f t="shared" si="111"/>
        <v>web</v>
      </c>
      <c r="S568" s="11">
        <f t="shared" si="105"/>
        <v>42535.68440972222</v>
      </c>
      <c r="T568" s="11">
        <f t="shared" si="106"/>
        <v>42565.68440972222</v>
      </c>
    </row>
    <row r="569" spans="1:20" ht="42.75" x14ac:dyDescent="0.4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 t="str">
        <f>IFERROR($D569/$E569,"0")</f>
        <v>0</v>
      </c>
      <c r="P569">
        <f>AVERAGE(E569,D569)</f>
        <v>5000</v>
      </c>
      <c r="Q569" t="str">
        <f t="shared" si="110"/>
        <v>technology</v>
      </c>
      <c r="R569" t="str">
        <f t="shared" si="111"/>
        <v>web</v>
      </c>
      <c r="S569" s="11">
        <f t="shared" si="105"/>
        <v>41975.842523148152</v>
      </c>
      <c r="T569" s="11">
        <f t="shared" si="106"/>
        <v>42005.842523148152</v>
      </c>
    </row>
    <row r="570" spans="1:20" ht="57" x14ac:dyDescent="0.4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103"/>
        <v>100</v>
      </c>
      <c r="P570">
        <f t="shared" ref="P570:P573" si="118">AVERAGE($E570/$D569)</f>
        <v>2.4500000000000001E-2</v>
      </c>
      <c r="Q570" t="str">
        <f t="shared" si="110"/>
        <v>technology</v>
      </c>
      <c r="R570" t="str">
        <f t="shared" si="111"/>
        <v>web</v>
      </c>
      <c r="S570" s="11">
        <f t="shared" si="105"/>
        <v>42348.9215625</v>
      </c>
      <c r="T570" s="11">
        <f t="shared" si="106"/>
        <v>42385.458333333328</v>
      </c>
    </row>
    <row r="571" spans="1:20" ht="42.75" x14ac:dyDescent="0.4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103"/>
        <v>125</v>
      </c>
      <c r="P571">
        <f t="shared" si="118"/>
        <v>8.1632653061224493E-4</v>
      </c>
      <c r="Q571" t="str">
        <f t="shared" si="110"/>
        <v>technology</v>
      </c>
      <c r="R571" t="str">
        <f t="shared" si="111"/>
        <v>web</v>
      </c>
      <c r="S571" s="11">
        <f t="shared" si="105"/>
        <v>42340.847361111111</v>
      </c>
      <c r="T571" s="11">
        <f t="shared" si="106"/>
        <v>42370.847361111111</v>
      </c>
    </row>
    <row r="572" spans="1:20" ht="28.5" x14ac:dyDescent="0.4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103"/>
        <v>598.5915492957746</v>
      </c>
      <c r="P572">
        <f t="shared" si="118"/>
        <v>5.6800000000000003E-2</v>
      </c>
      <c r="Q572" t="str">
        <f t="shared" si="110"/>
        <v>technology</v>
      </c>
      <c r="R572" t="str">
        <f t="shared" si="111"/>
        <v>web</v>
      </c>
      <c r="S572" s="11">
        <f t="shared" si="105"/>
        <v>42388.798252314817</v>
      </c>
      <c r="T572" s="11">
        <f t="shared" si="106"/>
        <v>42418.798252314817</v>
      </c>
    </row>
    <row r="573" spans="1:20" ht="42.75" x14ac:dyDescent="0.4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103"/>
        <v>235.84905660377359</v>
      </c>
      <c r="P573">
        <f t="shared" si="118"/>
        <v>1.2470588235294119E-3</v>
      </c>
      <c r="Q573" t="str">
        <f t="shared" si="110"/>
        <v>technology</v>
      </c>
      <c r="R573" t="str">
        <f t="shared" si="111"/>
        <v>web</v>
      </c>
      <c r="S573" s="11">
        <f t="shared" si="105"/>
        <v>42192.816238425927</v>
      </c>
      <c r="T573" s="11">
        <f t="shared" si="106"/>
        <v>42212.165972222225</v>
      </c>
    </row>
    <row r="574" spans="1:20" ht="42.75" x14ac:dyDescent="0.4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 t="str">
        <f>IFERROR($D574/$E574,"0")</f>
        <v>0</v>
      </c>
      <c r="P574">
        <f>AVERAGE(E574,D574)</f>
        <v>1250</v>
      </c>
      <c r="Q574" t="str">
        <f t="shared" si="110"/>
        <v>technology</v>
      </c>
      <c r="R574" t="str">
        <f t="shared" si="111"/>
        <v>web</v>
      </c>
      <c r="S574" s="11">
        <f t="shared" si="105"/>
        <v>42282.71629629629</v>
      </c>
      <c r="T574" s="11">
        <f t="shared" si="106"/>
        <v>42312.757962962962</v>
      </c>
    </row>
    <row r="575" spans="1:20" ht="42.75" x14ac:dyDescent="0.4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103"/>
        <v>256.90173410404623</v>
      </c>
      <c r="P575">
        <f t="shared" ref="P575:P577" si="119">AVERAGE($E575/$D574)</f>
        <v>0.1384</v>
      </c>
      <c r="Q575" t="str">
        <f t="shared" si="110"/>
        <v>technology</v>
      </c>
      <c r="R575" t="str">
        <f t="shared" si="111"/>
        <v>web</v>
      </c>
      <c r="S575" s="11">
        <f t="shared" si="105"/>
        <v>41963.050127314811</v>
      </c>
      <c r="T575" s="11">
        <f t="shared" si="106"/>
        <v>42022.05</v>
      </c>
    </row>
    <row r="576" spans="1:20" ht="42.75" x14ac:dyDescent="0.4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103"/>
        <v>139.75</v>
      </c>
      <c r="P576">
        <f t="shared" si="119"/>
        <v>9.0000900009000093E-4</v>
      </c>
      <c r="Q576" t="str">
        <f t="shared" si="110"/>
        <v>technology</v>
      </c>
      <c r="R576" t="str">
        <f t="shared" si="111"/>
        <v>web</v>
      </c>
      <c r="S576" s="11">
        <f t="shared" si="105"/>
        <v>42632.443368055552</v>
      </c>
      <c r="T576" s="11">
        <f t="shared" si="106"/>
        <v>42662.443368055552</v>
      </c>
    </row>
    <row r="577" spans="1:20" ht="57" x14ac:dyDescent="0.4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103"/>
        <v>231.66023166023166</v>
      </c>
      <c r="P577">
        <f t="shared" si="119"/>
        <v>2.3166368515205725E-2</v>
      </c>
      <c r="Q577" t="str">
        <f t="shared" si="110"/>
        <v>technology</v>
      </c>
      <c r="R577" t="str">
        <f t="shared" si="111"/>
        <v>web</v>
      </c>
      <c r="S577" s="11">
        <f t="shared" si="105"/>
        <v>42138.692627314813</v>
      </c>
      <c r="T577" s="11">
        <f t="shared" si="106"/>
        <v>42168.692627314813</v>
      </c>
    </row>
    <row r="578" spans="1:20" ht="42.75" x14ac:dyDescent="0.4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si="103"/>
        <v>80000</v>
      </c>
      <c r="P578">
        <f>AVERAGE(E578,D578)</f>
        <v>40000.5</v>
      </c>
      <c r="Q578" t="str">
        <f t="shared" si="110"/>
        <v>technology</v>
      </c>
      <c r="R578" t="str">
        <f t="shared" si="111"/>
        <v>web</v>
      </c>
      <c r="S578" s="11">
        <f t="shared" si="105"/>
        <v>42031.471666666665</v>
      </c>
      <c r="T578" s="11">
        <f t="shared" si="106"/>
        <v>42091.43</v>
      </c>
    </row>
    <row r="579" spans="1:20" ht="42.75" x14ac:dyDescent="0.4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ref="O579:O642" si="120">$D579/$E579</f>
        <v>500</v>
      </c>
      <c r="P579">
        <f t="shared" ref="P579:P582" si="121">AVERAGE($E579/$D578)</f>
        <v>1.25E-4</v>
      </c>
      <c r="Q579" t="str">
        <f t="shared" si="110"/>
        <v>technology</v>
      </c>
      <c r="R579" t="str">
        <f t="shared" si="111"/>
        <v>web</v>
      </c>
      <c r="S579" s="11">
        <f t="shared" ref="S579:S642" si="122">(((J579/60)/60)/24)+DATE(1970,1,1)</f>
        <v>42450.589143518519</v>
      </c>
      <c r="T579" s="11">
        <f t="shared" ref="T579:T642" si="123">(((I579/60)/60)/24)+DATE(1970,1,1)</f>
        <v>42510.589143518519</v>
      </c>
    </row>
    <row r="580" spans="1:20" ht="28.5" x14ac:dyDescent="0.4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120"/>
        <v>8928.5714285714294</v>
      </c>
      <c r="P580">
        <f t="shared" si="121"/>
        <v>2.8E-3</v>
      </c>
      <c r="Q580" t="str">
        <f t="shared" si="110"/>
        <v>technology</v>
      </c>
      <c r="R580" t="str">
        <f t="shared" si="111"/>
        <v>web</v>
      </c>
      <c r="S580" s="11">
        <f t="shared" si="122"/>
        <v>42230.578622685185</v>
      </c>
      <c r="T580" s="11">
        <f t="shared" si="123"/>
        <v>42254.578622685185</v>
      </c>
    </row>
    <row r="581" spans="1:20" ht="28.5" x14ac:dyDescent="0.4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120"/>
        <v>68.571428571428569</v>
      </c>
      <c r="P581">
        <f t="shared" si="121"/>
        <v>1.4E-3</v>
      </c>
      <c r="Q581" t="str">
        <f t="shared" si="110"/>
        <v>technology</v>
      </c>
      <c r="R581" t="str">
        <f t="shared" si="111"/>
        <v>web</v>
      </c>
      <c r="S581" s="11">
        <f t="shared" si="122"/>
        <v>41968.852118055554</v>
      </c>
      <c r="T581" s="11">
        <f t="shared" si="123"/>
        <v>41998.852118055554</v>
      </c>
    </row>
    <row r="582" spans="1:20" ht="42.75" x14ac:dyDescent="0.4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120"/>
        <v>3000</v>
      </c>
      <c r="P582">
        <f t="shared" si="121"/>
        <v>8.3333333333333331E-5</v>
      </c>
      <c r="Q582" t="str">
        <f t="shared" si="110"/>
        <v>technology</v>
      </c>
      <c r="R582" t="str">
        <f t="shared" si="111"/>
        <v>web</v>
      </c>
      <c r="S582" s="11">
        <f t="shared" si="122"/>
        <v>42605.908182870371</v>
      </c>
      <c r="T582" s="11">
        <f t="shared" si="123"/>
        <v>42635.908182870371</v>
      </c>
    </row>
    <row r="583" spans="1:20" ht="42.75" x14ac:dyDescent="0.4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 t="str">
        <f t="shared" ref="O583:O584" si="124">IFERROR($D583/$E583,"0")</f>
        <v>0</v>
      </c>
      <c r="P583">
        <f t="shared" ref="P583:P584" si="125">AVERAGE(E583,D583)</f>
        <v>200</v>
      </c>
      <c r="Q583" t="str">
        <f t="shared" si="110"/>
        <v>technology</v>
      </c>
      <c r="R583" t="str">
        <f t="shared" si="111"/>
        <v>web</v>
      </c>
      <c r="S583" s="11">
        <f t="shared" si="122"/>
        <v>42188.012777777782</v>
      </c>
      <c r="T583" s="11">
        <f t="shared" si="123"/>
        <v>42218.012777777782</v>
      </c>
    </row>
    <row r="584" spans="1:20" ht="42.75" x14ac:dyDescent="0.4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 t="str">
        <f t="shared" si="124"/>
        <v>0</v>
      </c>
      <c r="P584">
        <f t="shared" si="125"/>
        <v>50000</v>
      </c>
      <c r="Q584" t="str">
        <f t="shared" si="110"/>
        <v>technology</v>
      </c>
      <c r="R584" t="str">
        <f t="shared" si="111"/>
        <v>web</v>
      </c>
      <c r="S584" s="11">
        <f t="shared" si="122"/>
        <v>42055.739803240736</v>
      </c>
      <c r="T584" s="11">
        <f t="shared" si="123"/>
        <v>42078.75</v>
      </c>
    </row>
    <row r="585" spans="1:20" ht="42.75" x14ac:dyDescent="0.4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120"/>
        <v>9000</v>
      </c>
      <c r="P585">
        <f t="shared" ref="P585:P586" si="126">AVERAGE($E585/$D584)</f>
        <v>1.0000000000000001E-5</v>
      </c>
      <c r="Q585" t="str">
        <f t="shared" si="110"/>
        <v>technology</v>
      </c>
      <c r="R585" t="str">
        <f t="shared" si="111"/>
        <v>web</v>
      </c>
      <c r="S585" s="11">
        <f t="shared" si="122"/>
        <v>42052.93850694444</v>
      </c>
      <c r="T585" s="11">
        <f t="shared" si="123"/>
        <v>42082.896840277783</v>
      </c>
    </row>
    <row r="586" spans="1:20" ht="28.5" x14ac:dyDescent="0.4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120"/>
        <v>100</v>
      </c>
      <c r="P586">
        <f t="shared" si="126"/>
        <v>1.1111111111111111E-3</v>
      </c>
      <c r="Q586" t="str">
        <f t="shared" si="110"/>
        <v>technology</v>
      </c>
      <c r="R586" t="str">
        <f t="shared" si="111"/>
        <v>web</v>
      </c>
      <c r="S586" s="11">
        <f t="shared" si="122"/>
        <v>42049.716620370367</v>
      </c>
      <c r="T586" s="11">
        <f t="shared" si="123"/>
        <v>42079.674953703703</v>
      </c>
    </row>
    <row r="587" spans="1:20" ht="42.75" x14ac:dyDescent="0.4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 t="str">
        <f>IFERROR($D587/$E587,"0")</f>
        <v>0</v>
      </c>
      <c r="P587">
        <f>AVERAGE(E587,D587)</f>
        <v>4500</v>
      </c>
      <c r="Q587" t="str">
        <f t="shared" si="110"/>
        <v>technology</v>
      </c>
      <c r="R587" t="str">
        <f t="shared" si="111"/>
        <v>web</v>
      </c>
      <c r="S587" s="11">
        <f t="shared" si="122"/>
        <v>42283.3909375</v>
      </c>
      <c r="T587" s="11">
        <f t="shared" si="123"/>
        <v>42339</v>
      </c>
    </row>
    <row r="588" spans="1:20" ht="42.75" x14ac:dyDescent="0.4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120"/>
        <v>178.57142857142858</v>
      </c>
      <c r="P588">
        <f t="shared" ref="P588:P603" si="127">AVERAGE($E588/$D587)</f>
        <v>6.2222222222222219E-3</v>
      </c>
      <c r="Q588" t="str">
        <f t="shared" si="110"/>
        <v>technology</v>
      </c>
      <c r="R588" t="str">
        <f t="shared" si="111"/>
        <v>web</v>
      </c>
      <c r="S588" s="11">
        <f t="shared" si="122"/>
        <v>42020.854247685187</v>
      </c>
      <c r="T588" s="11">
        <f t="shared" si="123"/>
        <v>42050.854247685187</v>
      </c>
    </row>
    <row r="589" spans="1:20" ht="71.25" x14ac:dyDescent="0.4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120"/>
        <v>11.009174311926605</v>
      </c>
      <c r="P589">
        <f t="shared" si="127"/>
        <v>0.27250000000000002</v>
      </c>
      <c r="Q589" t="str">
        <f t="shared" si="110"/>
        <v>technology</v>
      </c>
      <c r="R589" t="str">
        <f t="shared" si="111"/>
        <v>web</v>
      </c>
      <c r="S589" s="11">
        <f t="shared" si="122"/>
        <v>42080.757326388892</v>
      </c>
      <c r="T589" s="11">
        <f t="shared" si="123"/>
        <v>42110.757326388892</v>
      </c>
    </row>
    <row r="590" spans="1:20" ht="42.75" x14ac:dyDescent="0.4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120"/>
        <v>29.900332225913623</v>
      </c>
      <c r="P590">
        <f t="shared" si="127"/>
        <v>1.0033333333333333E-2</v>
      </c>
      <c r="Q590" t="str">
        <f t="shared" si="110"/>
        <v>technology</v>
      </c>
      <c r="R590" t="str">
        <f t="shared" si="111"/>
        <v>web</v>
      </c>
      <c r="S590" s="11">
        <f t="shared" si="122"/>
        <v>42631.769513888896</v>
      </c>
      <c r="T590" s="11">
        <f t="shared" si="123"/>
        <v>42691.811180555553</v>
      </c>
    </row>
    <row r="591" spans="1:20" x14ac:dyDescent="0.4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120"/>
        <v>7500</v>
      </c>
      <c r="P591">
        <f t="shared" si="127"/>
        <v>1.1111111111111112E-4</v>
      </c>
      <c r="Q591" t="str">
        <f t="shared" si="110"/>
        <v>technology</v>
      </c>
      <c r="R591" t="str">
        <f t="shared" si="111"/>
        <v>web</v>
      </c>
      <c r="S591" s="11">
        <f t="shared" si="122"/>
        <v>42178.614571759259</v>
      </c>
      <c r="T591" s="11">
        <f t="shared" si="123"/>
        <v>42193.614571759259</v>
      </c>
    </row>
    <row r="592" spans="1:20" ht="42.75" x14ac:dyDescent="0.4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120"/>
        <v>22.421524663677129</v>
      </c>
      <c r="P592">
        <f t="shared" si="127"/>
        <v>2.9733333333333334E-2</v>
      </c>
      <c r="Q592" t="str">
        <f t="shared" si="110"/>
        <v>technology</v>
      </c>
      <c r="R592" t="str">
        <f t="shared" si="111"/>
        <v>web</v>
      </c>
      <c r="S592" s="11">
        <f t="shared" si="122"/>
        <v>42377.554756944446</v>
      </c>
      <c r="T592" s="11">
        <f t="shared" si="123"/>
        <v>42408.542361111111</v>
      </c>
    </row>
    <row r="593" spans="1:20" ht="42.75" x14ac:dyDescent="0.4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120"/>
        <v>1639.344262295082</v>
      </c>
      <c r="P593">
        <f t="shared" si="127"/>
        <v>1.2200000000000001E-2</v>
      </c>
      <c r="Q593" t="str">
        <f t="shared" si="110"/>
        <v>technology</v>
      </c>
      <c r="R593" t="str">
        <f t="shared" si="111"/>
        <v>web</v>
      </c>
      <c r="S593" s="11">
        <f t="shared" si="122"/>
        <v>42177.543171296296</v>
      </c>
      <c r="T593" s="11">
        <f t="shared" si="123"/>
        <v>42207.543171296296</v>
      </c>
    </row>
    <row r="594" spans="1:20" ht="42.75" x14ac:dyDescent="0.4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120"/>
        <v>30</v>
      </c>
      <c r="P594">
        <f t="shared" si="127"/>
        <v>2.5000000000000001E-3</v>
      </c>
      <c r="Q594" t="str">
        <f t="shared" si="110"/>
        <v>technology</v>
      </c>
      <c r="R594" t="str">
        <f t="shared" si="111"/>
        <v>web</v>
      </c>
      <c r="S594" s="11">
        <f t="shared" si="122"/>
        <v>41946.232175925928</v>
      </c>
      <c r="T594" s="11">
        <f t="shared" si="123"/>
        <v>41976.232175925921</v>
      </c>
    </row>
    <row r="595" spans="1:20" ht="57" x14ac:dyDescent="0.4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120"/>
        <v>4.3478260869565215</v>
      </c>
      <c r="P595">
        <f t="shared" si="127"/>
        <v>1.5333333333333332E-2</v>
      </c>
      <c r="Q595" t="str">
        <f t="shared" si="110"/>
        <v>technology</v>
      </c>
      <c r="R595" t="str">
        <f t="shared" si="111"/>
        <v>web</v>
      </c>
      <c r="S595" s="11">
        <f t="shared" si="122"/>
        <v>42070.677604166667</v>
      </c>
      <c r="T595" s="11">
        <f t="shared" si="123"/>
        <v>42100.635937500003</v>
      </c>
    </row>
    <row r="596" spans="1:20" ht="28.5" x14ac:dyDescent="0.4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120"/>
        <v>961.53846153846155</v>
      </c>
      <c r="P596">
        <f t="shared" si="127"/>
        <v>5.1999999999999998E-2</v>
      </c>
      <c r="Q596" t="str">
        <f t="shared" si="110"/>
        <v>technology</v>
      </c>
      <c r="R596" t="str">
        <f t="shared" si="111"/>
        <v>web</v>
      </c>
      <c r="S596" s="11">
        <f t="shared" si="122"/>
        <v>42446.780162037037</v>
      </c>
      <c r="T596" s="11">
        <f t="shared" si="123"/>
        <v>42476.780162037037</v>
      </c>
    </row>
    <row r="597" spans="1:20" ht="42.75" x14ac:dyDescent="0.4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120"/>
        <v>234.74178403755869</v>
      </c>
      <c r="P597">
        <f t="shared" si="127"/>
        <v>1.704E-2</v>
      </c>
      <c r="Q597" t="str">
        <f t="shared" si="110"/>
        <v>technology</v>
      </c>
      <c r="R597" t="str">
        <f t="shared" si="111"/>
        <v>web</v>
      </c>
      <c r="S597" s="11">
        <f t="shared" si="122"/>
        <v>42083.069884259254</v>
      </c>
      <c r="T597" s="11">
        <f t="shared" si="123"/>
        <v>42128.069884259254</v>
      </c>
    </row>
    <row r="598" spans="1:20" ht="28.5" x14ac:dyDescent="0.4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120"/>
        <v>3333.3333333333335</v>
      </c>
      <c r="P598">
        <f t="shared" si="127"/>
        <v>6.0000000000000002E-5</v>
      </c>
      <c r="Q598" t="str">
        <f t="shared" si="110"/>
        <v>technology</v>
      </c>
      <c r="R598" t="str">
        <f t="shared" si="111"/>
        <v>web</v>
      </c>
      <c r="S598" s="11">
        <f t="shared" si="122"/>
        <v>42646.896898148145</v>
      </c>
      <c r="T598" s="11">
        <f t="shared" si="123"/>
        <v>42676.896898148145</v>
      </c>
    </row>
    <row r="599" spans="1:20" ht="42.75" x14ac:dyDescent="0.4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120"/>
        <v>375</v>
      </c>
      <c r="P599">
        <f t="shared" si="127"/>
        <v>1E-3</v>
      </c>
      <c r="Q599" t="str">
        <f t="shared" si="110"/>
        <v>technology</v>
      </c>
      <c r="R599" t="str">
        <f t="shared" si="111"/>
        <v>web</v>
      </c>
      <c r="S599" s="11">
        <f t="shared" si="122"/>
        <v>42545.705266203702</v>
      </c>
      <c r="T599" s="11">
        <f t="shared" si="123"/>
        <v>42582.666666666672</v>
      </c>
    </row>
    <row r="600" spans="1:20" ht="28.5" x14ac:dyDescent="0.4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120"/>
        <v>2.9411764705882355</v>
      </c>
      <c r="P600">
        <f t="shared" si="127"/>
        <v>0.11333333333333333</v>
      </c>
      <c r="Q600" t="str">
        <f t="shared" si="110"/>
        <v>technology</v>
      </c>
      <c r="R600" t="str">
        <f t="shared" si="111"/>
        <v>web</v>
      </c>
      <c r="S600" s="11">
        <f t="shared" si="122"/>
        <v>41948.00209490741</v>
      </c>
      <c r="T600" s="11">
        <f t="shared" si="123"/>
        <v>41978.00209490741</v>
      </c>
    </row>
    <row r="601" spans="1:20" ht="42.75" x14ac:dyDescent="0.4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120"/>
        <v>1612.9032258064517</v>
      </c>
      <c r="P601">
        <f t="shared" si="127"/>
        <v>1.24E-2</v>
      </c>
      <c r="Q601" t="str">
        <f t="shared" si="110"/>
        <v>technology</v>
      </c>
      <c r="R601" t="str">
        <f t="shared" si="111"/>
        <v>web</v>
      </c>
      <c r="S601" s="11">
        <f t="shared" si="122"/>
        <v>42047.812523148154</v>
      </c>
      <c r="T601" s="11">
        <f t="shared" si="123"/>
        <v>42071.636111111111</v>
      </c>
    </row>
    <row r="602" spans="1:20" ht="28.5" x14ac:dyDescent="0.4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120"/>
        <v>50</v>
      </c>
      <c r="P602">
        <f t="shared" si="127"/>
        <v>2E-3</v>
      </c>
      <c r="Q602" t="str">
        <f t="shared" si="110"/>
        <v>technology</v>
      </c>
      <c r="R602" t="str">
        <f t="shared" si="111"/>
        <v>web</v>
      </c>
      <c r="S602" s="11">
        <f t="shared" si="122"/>
        <v>42073.798171296294</v>
      </c>
      <c r="T602" s="11">
        <f t="shared" si="123"/>
        <v>42133.798171296294</v>
      </c>
    </row>
    <row r="603" spans="1:20" ht="42.75" x14ac:dyDescent="0.4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120"/>
        <v>71.428571428571431</v>
      </c>
      <c r="P603">
        <f t="shared" si="127"/>
        <v>2.8000000000000001E-2</v>
      </c>
      <c r="Q603" t="str">
        <f t="shared" si="110"/>
        <v>technology</v>
      </c>
      <c r="R603" t="str">
        <f t="shared" si="111"/>
        <v>web</v>
      </c>
      <c r="S603" s="11">
        <f t="shared" si="122"/>
        <v>41969.858090277776</v>
      </c>
      <c r="T603" s="11">
        <f t="shared" si="123"/>
        <v>41999.858090277776</v>
      </c>
    </row>
    <row r="604" spans="1:20" ht="42.75" x14ac:dyDescent="0.4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 t="str">
        <f>IFERROR($D604/$E604,"0")</f>
        <v>0</v>
      </c>
      <c r="P604">
        <f>AVERAGE(E604,D604)</f>
        <v>35000</v>
      </c>
      <c r="Q604" t="str">
        <f t="shared" si="110"/>
        <v>technology</v>
      </c>
      <c r="R604" t="str">
        <f t="shared" si="111"/>
        <v>web</v>
      </c>
      <c r="S604" s="11">
        <f t="shared" si="122"/>
        <v>42143.79415509259</v>
      </c>
      <c r="T604" s="11">
        <f t="shared" si="123"/>
        <v>42173.79415509259</v>
      </c>
    </row>
    <row r="605" spans="1:20" ht="42.75" x14ac:dyDescent="0.4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120"/>
        <v>25.422867021456902</v>
      </c>
      <c r="P605">
        <f>AVERAGE($E605/$D604)</f>
        <v>8.4288571428571425E-3</v>
      </c>
      <c r="Q605" t="str">
        <f t="shared" si="110"/>
        <v>technology</v>
      </c>
      <c r="R605" t="str">
        <f t="shared" si="111"/>
        <v>web</v>
      </c>
      <c r="S605" s="11">
        <f t="shared" si="122"/>
        <v>41835.639155092591</v>
      </c>
      <c r="T605" s="11">
        <f t="shared" si="123"/>
        <v>41865.639155092591</v>
      </c>
    </row>
    <row r="606" spans="1:20" ht="42.75" x14ac:dyDescent="0.4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 t="str">
        <f>IFERROR($D606/$E606,"0")</f>
        <v>0</v>
      </c>
      <c r="P606">
        <f>AVERAGE(E606,D606)</f>
        <v>750</v>
      </c>
      <c r="Q606" t="str">
        <f t="shared" si="110"/>
        <v>technology</v>
      </c>
      <c r="R606" t="str">
        <f t="shared" si="111"/>
        <v>web</v>
      </c>
      <c r="S606" s="11">
        <f t="shared" si="122"/>
        <v>41849.035370370373</v>
      </c>
      <c r="T606" s="11">
        <f t="shared" si="123"/>
        <v>41879.035370370373</v>
      </c>
    </row>
    <row r="607" spans="1:20" ht="28.5" x14ac:dyDescent="0.4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120"/>
        <v>38.167938931297712</v>
      </c>
      <c r="P607">
        <f t="shared" ref="P607:P608" si="128">AVERAGE($E607/$D606)</f>
        <v>8.7333333333333332E-2</v>
      </c>
      <c r="Q607" t="str">
        <f t="shared" ref="Q607:Q670" si="129">LEFT(N607,10)</f>
        <v>technology</v>
      </c>
      <c r="R607" t="str">
        <f t="shared" ref="R607:R641" si="130">RIGHT(N607,3)</f>
        <v>web</v>
      </c>
      <c r="S607" s="11">
        <f t="shared" si="122"/>
        <v>42194.357731481476</v>
      </c>
      <c r="T607" s="11">
        <f t="shared" si="123"/>
        <v>42239.357731481476</v>
      </c>
    </row>
    <row r="608" spans="1:20" ht="42.75" x14ac:dyDescent="0.4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120"/>
        <v>500</v>
      </c>
      <c r="P608">
        <f t="shared" si="128"/>
        <v>2E-3</v>
      </c>
      <c r="Q608" t="str">
        <f t="shared" si="129"/>
        <v>technology</v>
      </c>
      <c r="R608" t="str">
        <f t="shared" si="130"/>
        <v>web</v>
      </c>
      <c r="S608" s="11">
        <f t="shared" si="122"/>
        <v>42102.650567129633</v>
      </c>
      <c r="T608" s="11">
        <f t="shared" si="123"/>
        <v>42148.625</v>
      </c>
    </row>
    <row r="609" spans="1:20" ht="42.75" x14ac:dyDescent="0.4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 t="str">
        <f>IFERROR($D609/$E609,"0")</f>
        <v>0</v>
      </c>
      <c r="P609">
        <f>AVERAGE(E609,D609)</f>
        <v>125</v>
      </c>
      <c r="Q609" t="str">
        <f t="shared" si="129"/>
        <v>technology</v>
      </c>
      <c r="R609" t="str">
        <f t="shared" si="130"/>
        <v>web</v>
      </c>
      <c r="S609" s="11">
        <f t="shared" si="122"/>
        <v>42300.825648148151</v>
      </c>
      <c r="T609" s="11">
        <f t="shared" si="123"/>
        <v>42330.867314814815</v>
      </c>
    </row>
    <row r="610" spans="1:20" ht="42.75" x14ac:dyDescent="0.4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120"/>
        <v>102.6694045174538</v>
      </c>
      <c r="P610">
        <f t="shared" ref="P610:P611" si="131">AVERAGE($E610/$D609)</f>
        <v>5.8440000000000003</v>
      </c>
      <c r="Q610" t="str">
        <f t="shared" si="129"/>
        <v>technology</v>
      </c>
      <c r="R610" t="str">
        <f t="shared" si="130"/>
        <v>web</v>
      </c>
      <c r="S610" s="11">
        <f t="shared" si="122"/>
        <v>42140.921064814815</v>
      </c>
      <c r="T610" s="11">
        <f t="shared" si="123"/>
        <v>42170.921064814815</v>
      </c>
    </row>
    <row r="611" spans="1:20" ht="42.75" x14ac:dyDescent="0.4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120"/>
        <v>156</v>
      </c>
      <c r="P611">
        <f t="shared" si="131"/>
        <v>3.3333333333333335E-5</v>
      </c>
      <c r="Q611" t="str">
        <f t="shared" si="129"/>
        <v>technology</v>
      </c>
      <c r="R611" t="str">
        <f t="shared" si="130"/>
        <v>web</v>
      </c>
      <c r="S611" s="11">
        <f t="shared" si="122"/>
        <v>42307.034074074079</v>
      </c>
      <c r="T611" s="11">
        <f t="shared" si="123"/>
        <v>42337.075740740736</v>
      </c>
    </row>
    <row r="612" spans="1:20" ht="42.75" x14ac:dyDescent="0.4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 t="str">
        <f t="shared" ref="O612:O614" si="132">IFERROR($D612/$E612,"0")</f>
        <v>0</v>
      </c>
      <c r="P612">
        <f t="shared" ref="P612:P614" si="133">AVERAGE(E612,D612)</f>
        <v>6901.5</v>
      </c>
      <c r="Q612" t="str">
        <f t="shared" si="129"/>
        <v>technology</v>
      </c>
      <c r="R612" t="str">
        <f t="shared" si="130"/>
        <v>web</v>
      </c>
      <c r="S612" s="11">
        <f t="shared" si="122"/>
        <v>42086.83085648148</v>
      </c>
      <c r="T612" s="11">
        <f t="shared" si="123"/>
        <v>42116.83085648148</v>
      </c>
    </row>
    <row r="613" spans="1:20" ht="42.75" x14ac:dyDescent="0.4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 t="str">
        <f t="shared" si="132"/>
        <v>0</v>
      </c>
      <c r="P613">
        <f t="shared" si="133"/>
        <v>40000</v>
      </c>
      <c r="Q613" t="str">
        <f t="shared" si="129"/>
        <v>technology</v>
      </c>
      <c r="R613" t="str">
        <f t="shared" si="130"/>
        <v>web</v>
      </c>
      <c r="S613" s="11">
        <f t="shared" si="122"/>
        <v>42328.560613425929</v>
      </c>
      <c r="T613" s="11">
        <f t="shared" si="123"/>
        <v>42388.560613425929</v>
      </c>
    </row>
    <row r="614" spans="1:20" ht="28.5" x14ac:dyDescent="0.4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 t="str">
        <f t="shared" si="132"/>
        <v>0</v>
      </c>
      <c r="P614">
        <f t="shared" si="133"/>
        <v>5000</v>
      </c>
      <c r="Q614" t="str">
        <f t="shared" si="129"/>
        <v>technology</v>
      </c>
      <c r="R614" t="str">
        <f t="shared" si="130"/>
        <v>web</v>
      </c>
      <c r="S614" s="11">
        <f t="shared" si="122"/>
        <v>42585.031782407401</v>
      </c>
      <c r="T614" s="11">
        <f t="shared" si="123"/>
        <v>42615.031782407401</v>
      </c>
    </row>
    <row r="615" spans="1:20" ht="42.75" x14ac:dyDescent="0.4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120"/>
        <v>4.6809174598221253</v>
      </c>
      <c r="P615">
        <f>AVERAGE($E615/$D614)</f>
        <v>1.2818000000000001</v>
      </c>
      <c r="Q615" t="str">
        <f t="shared" si="129"/>
        <v>technology</v>
      </c>
      <c r="R615" t="str">
        <f t="shared" si="130"/>
        <v>web</v>
      </c>
      <c r="S615" s="11">
        <f t="shared" si="122"/>
        <v>42247.496759259258</v>
      </c>
      <c r="T615" s="11">
        <f t="shared" si="123"/>
        <v>42278.207638888889</v>
      </c>
    </row>
    <row r="616" spans="1:20" ht="42.75" x14ac:dyDescent="0.4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 t="str">
        <f t="shared" ref="O616:O618" si="134">IFERROR($D616/$E616,"0")</f>
        <v>0</v>
      </c>
      <c r="P616">
        <f t="shared" ref="P616:P618" si="135">AVERAGE(E616,D616)</f>
        <v>5000</v>
      </c>
      <c r="Q616" t="str">
        <f t="shared" si="129"/>
        <v>technology</v>
      </c>
      <c r="R616" t="str">
        <f t="shared" si="130"/>
        <v>web</v>
      </c>
      <c r="S616" s="11">
        <f t="shared" si="122"/>
        <v>42515.061805555553</v>
      </c>
      <c r="T616" s="11">
        <f t="shared" si="123"/>
        <v>42545.061805555553</v>
      </c>
    </row>
    <row r="617" spans="1:20" ht="42.75" x14ac:dyDescent="0.4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 t="str">
        <f t="shared" si="134"/>
        <v>0</v>
      </c>
      <c r="P617">
        <f t="shared" si="135"/>
        <v>257.5</v>
      </c>
      <c r="Q617" t="str">
        <f t="shared" si="129"/>
        <v>technology</v>
      </c>
      <c r="R617" t="str">
        <f t="shared" si="130"/>
        <v>web</v>
      </c>
      <c r="S617" s="11">
        <f t="shared" si="122"/>
        <v>42242.122210648144</v>
      </c>
      <c r="T617" s="11">
        <f t="shared" si="123"/>
        <v>42272.122210648144</v>
      </c>
    </row>
    <row r="618" spans="1:20" ht="42.75" x14ac:dyDescent="0.4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 t="str">
        <f t="shared" si="134"/>
        <v>0</v>
      </c>
      <c r="P618">
        <f t="shared" si="135"/>
        <v>2500</v>
      </c>
      <c r="Q618" t="str">
        <f t="shared" si="129"/>
        <v>technology</v>
      </c>
      <c r="R618" t="str">
        <f t="shared" si="130"/>
        <v>web</v>
      </c>
      <c r="S618" s="11">
        <f t="shared" si="122"/>
        <v>42761.376238425932</v>
      </c>
      <c r="T618" s="11">
        <f t="shared" si="123"/>
        <v>42791.376238425932</v>
      </c>
    </row>
    <row r="619" spans="1:20" ht="42.75" x14ac:dyDescent="0.4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120"/>
        <v>33.333333333333336</v>
      </c>
      <c r="P619">
        <f>AVERAGE($E619/$D618)</f>
        <v>1.2E-2</v>
      </c>
      <c r="Q619" t="str">
        <f t="shared" si="129"/>
        <v>technology</v>
      </c>
      <c r="R619" t="str">
        <f t="shared" si="130"/>
        <v>web</v>
      </c>
      <c r="S619" s="11">
        <f t="shared" si="122"/>
        <v>42087.343090277776</v>
      </c>
      <c r="T619" s="11">
        <f t="shared" si="123"/>
        <v>42132.343090277776</v>
      </c>
    </row>
    <row r="620" spans="1:20" ht="42.75" x14ac:dyDescent="0.4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 t="str">
        <f>IFERROR($D620/$E620,"0")</f>
        <v>0</v>
      </c>
      <c r="P620">
        <f t="shared" ref="P620:P621" si="136">AVERAGE(E620,D620)</f>
        <v>200</v>
      </c>
      <c r="Q620" t="str">
        <f t="shared" si="129"/>
        <v>technology</v>
      </c>
      <c r="R620" t="str">
        <f t="shared" si="130"/>
        <v>web</v>
      </c>
      <c r="S620" s="11">
        <f t="shared" si="122"/>
        <v>42317.810219907406</v>
      </c>
      <c r="T620" s="11">
        <f t="shared" si="123"/>
        <v>42347.810219907406</v>
      </c>
    </row>
    <row r="621" spans="1:20" ht="28.5" x14ac:dyDescent="0.4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120"/>
        <v>2500000</v>
      </c>
      <c r="P621">
        <f t="shared" si="136"/>
        <v>1250000.5</v>
      </c>
      <c r="Q621" t="str">
        <f t="shared" si="129"/>
        <v>technology</v>
      </c>
      <c r="R621" t="str">
        <f t="shared" si="130"/>
        <v>web</v>
      </c>
      <c r="S621" s="11">
        <f t="shared" si="122"/>
        <v>41908.650347222225</v>
      </c>
      <c r="T621" s="11">
        <f t="shared" si="123"/>
        <v>41968.692013888889</v>
      </c>
    </row>
    <row r="622" spans="1:20" ht="42.75" x14ac:dyDescent="0.4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120"/>
        <v>100</v>
      </c>
      <c r="P622">
        <f t="shared" ref="P622:P624" si="137">AVERAGE($E622/$D621)</f>
        <v>1.2E-4</v>
      </c>
      <c r="Q622" t="str">
        <f t="shared" si="129"/>
        <v>technology</v>
      </c>
      <c r="R622" t="str">
        <f t="shared" si="130"/>
        <v>web</v>
      </c>
      <c r="S622" s="11">
        <f t="shared" si="122"/>
        <v>41831.716874999998</v>
      </c>
      <c r="T622" s="11">
        <f t="shared" si="123"/>
        <v>41876.716874999998</v>
      </c>
    </row>
    <row r="623" spans="1:20" ht="42.75" x14ac:dyDescent="0.4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120"/>
        <v>95.785440613026822</v>
      </c>
      <c r="P623">
        <f t="shared" si="137"/>
        <v>8.6999999999999994E-3</v>
      </c>
      <c r="Q623" t="str">
        <f t="shared" si="129"/>
        <v>technology</v>
      </c>
      <c r="R623" t="str">
        <f t="shared" si="130"/>
        <v>web</v>
      </c>
      <c r="S623" s="11">
        <f t="shared" si="122"/>
        <v>42528.987696759257</v>
      </c>
      <c r="T623" s="11">
        <f t="shared" si="123"/>
        <v>42558.987696759257</v>
      </c>
    </row>
    <row r="624" spans="1:20" ht="42.75" x14ac:dyDescent="0.4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120"/>
        <v>17.595307917888562</v>
      </c>
      <c r="P624">
        <f t="shared" si="137"/>
        <v>1.3639999999999999E-2</v>
      </c>
      <c r="Q624" t="str">
        <f t="shared" si="129"/>
        <v>technology</v>
      </c>
      <c r="R624" t="str">
        <f t="shared" si="130"/>
        <v>web</v>
      </c>
      <c r="S624" s="11">
        <f t="shared" si="122"/>
        <v>42532.774745370371</v>
      </c>
      <c r="T624" s="11">
        <f t="shared" si="123"/>
        <v>42552.774745370371</v>
      </c>
    </row>
    <row r="625" spans="1:20" ht="57" x14ac:dyDescent="0.4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 t="str">
        <f t="shared" ref="O625:O627" si="138">IFERROR($D625/$E625,"0")</f>
        <v>0</v>
      </c>
      <c r="P625">
        <f t="shared" ref="P625:P627" si="139">AVERAGE(E625,D625)</f>
        <v>37500</v>
      </c>
      <c r="Q625" t="str">
        <f t="shared" si="129"/>
        <v>technology</v>
      </c>
      <c r="R625" t="str">
        <f t="shared" si="130"/>
        <v>web</v>
      </c>
      <c r="S625" s="11">
        <f t="shared" si="122"/>
        <v>42122.009224537032</v>
      </c>
      <c r="T625" s="11">
        <f t="shared" si="123"/>
        <v>42152.009224537032</v>
      </c>
    </row>
    <row r="626" spans="1:20" ht="42.75" x14ac:dyDescent="0.4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 t="str">
        <f t="shared" si="138"/>
        <v>0</v>
      </c>
      <c r="P626">
        <f t="shared" si="139"/>
        <v>2500</v>
      </c>
      <c r="Q626" t="str">
        <f t="shared" si="129"/>
        <v>technology</v>
      </c>
      <c r="R626" t="str">
        <f t="shared" si="130"/>
        <v>web</v>
      </c>
      <c r="S626" s="11">
        <f t="shared" si="122"/>
        <v>42108.988900462966</v>
      </c>
      <c r="T626" s="11">
        <f t="shared" si="123"/>
        <v>42138.988900462966</v>
      </c>
    </row>
    <row r="627" spans="1:20" ht="42.75" x14ac:dyDescent="0.4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 t="str">
        <f t="shared" si="138"/>
        <v>0</v>
      </c>
      <c r="P627">
        <f t="shared" si="139"/>
        <v>12500</v>
      </c>
      <c r="Q627" t="str">
        <f t="shared" si="129"/>
        <v>technology</v>
      </c>
      <c r="R627" t="str">
        <f t="shared" si="130"/>
        <v>web</v>
      </c>
      <c r="S627" s="11">
        <f t="shared" si="122"/>
        <v>42790.895567129628</v>
      </c>
      <c r="T627" s="11">
        <f t="shared" si="123"/>
        <v>42820.853900462964</v>
      </c>
    </row>
    <row r="628" spans="1:20" ht="42.75" x14ac:dyDescent="0.4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120"/>
        <v>5.7537399309551205</v>
      </c>
      <c r="P628">
        <f t="shared" ref="P628:P629" si="140">AVERAGE($E628/$D627)</f>
        <v>0.17380000000000001</v>
      </c>
      <c r="Q628" t="str">
        <f t="shared" si="129"/>
        <v>technology</v>
      </c>
      <c r="R628" t="str">
        <f t="shared" si="130"/>
        <v>web</v>
      </c>
      <c r="S628" s="11">
        <f t="shared" si="122"/>
        <v>42198.559479166666</v>
      </c>
      <c r="T628" s="11">
        <f t="shared" si="123"/>
        <v>42231.556944444441</v>
      </c>
    </row>
    <row r="629" spans="1:20" ht="42.75" x14ac:dyDescent="0.4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120"/>
        <v>5000</v>
      </c>
      <c r="P629">
        <f t="shared" si="140"/>
        <v>3.5999999999999999E-3</v>
      </c>
      <c r="Q629" t="str">
        <f t="shared" si="129"/>
        <v>technology</v>
      </c>
      <c r="R629" t="str">
        <f t="shared" si="130"/>
        <v>web</v>
      </c>
      <c r="S629" s="11">
        <f t="shared" si="122"/>
        <v>42384.306840277779</v>
      </c>
      <c r="T629" s="11">
        <f t="shared" si="123"/>
        <v>42443.958333333328</v>
      </c>
    </row>
    <row r="630" spans="1:20" ht="42.75" x14ac:dyDescent="0.4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 t="str">
        <f>IFERROR($D630/$E630,"0")</f>
        <v>0</v>
      </c>
      <c r="P630">
        <f>AVERAGE(E630,D630)</f>
        <v>2500</v>
      </c>
      <c r="Q630" t="str">
        <f t="shared" si="129"/>
        <v>technology</v>
      </c>
      <c r="R630" t="str">
        <f t="shared" si="130"/>
        <v>web</v>
      </c>
      <c r="S630" s="11">
        <f t="shared" si="122"/>
        <v>41803.692789351851</v>
      </c>
      <c r="T630" s="11">
        <f t="shared" si="123"/>
        <v>41833.692789351851</v>
      </c>
    </row>
    <row r="631" spans="1:20" ht="42.75" x14ac:dyDescent="0.4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120"/>
        <v>571.42857142857144</v>
      </c>
      <c r="P631">
        <f t="shared" ref="P631:P633" si="141">AVERAGE($E631/$D630)</f>
        <v>7.0000000000000007E-2</v>
      </c>
      <c r="Q631" t="str">
        <f t="shared" si="129"/>
        <v>technology</v>
      </c>
      <c r="R631" t="str">
        <f t="shared" si="130"/>
        <v>web</v>
      </c>
      <c r="S631" s="11">
        <f t="shared" si="122"/>
        <v>42474.637824074074</v>
      </c>
      <c r="T631" s="11">
        <f t="shared" si="123"/>
        <v>42504.637824074074</v>
      </c>
    </row>
    <row r="632" spans="1:20" ht="42.75" x14ac:dyDescent="0.4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120"/>
        <v>1199.9000000000001</v>
      </c>
      <c r="P632">
        <f t="shared" si="141"/>
        <v>5.0000000000000002E-5</v>
      </c>
      <c r="Q632" t="str">
        <f t="shared" si="129"/>
        <v>technology</v>
      </c>
      <c r="R632" t="str">
        <f t="shared" si="130"/>
        <v>web</v>
      </c>
      <c r="S632" s="11">
        <f t="shared" si="122"/>
        <v>42223.619456018518</v>
      </c>
      <c r="T632" s="11">
        <f t="shared" si="123"/>
        <v>42253.215277777781</v>
      </c>
    </row>
    <row r="633" spans="1:20" ht="28.5" x14ac:dyDescent="0.4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120"/>
        <v>72.463768115942031</v>
      </c>
      <c r="P633">
        <f t="shared" si="141"/>
        <v>5.7504792066005499E-2</v>
      </c>
      <c r="Q633" t="str">
        <f t="shared" si="129"/>
        <v>technology</v>
      </c>
      <c r="R633" t="str">
        <f t="shared" si="130"/>
        <v>web</v>
      </c>
      <c r="S633" s="11">
        <f t="shared" si="122"/>
        <v>42489.772326388891</v>
      </c>
      <c r="T633" s="11">
        <f t="shared" si="123"/>
        <v>42518.772326388891</v>
      </c>
    </row>
    <row r="634" spans="1:20" ht="28.5" x14ac:dyDescent="0.4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 t="str">
        <f>IFERROR($D634/$E634,"0")</f>
        <v>0</v>
      </c>
      <c r="P634">
        <f>AVERAGE(E634,D634)</f>
        <v>10000</v>
      </c>
      <c r="Q634" t="str">
        <f t="shared" si="129"/>
        <v>technology</v>
      </c>
      <c r="R634" t="str">
        <f t="shared" si="130"/>
        <v>web</v>
      </c>
      <c r="S634" s="11">
        <f t="shared" si="122"/>
        <v>42303.659317129626</v>
      </c>
      <c r="T634" s="11">
        <f t="shared" si="123"/>
        <v>42333.700983796298</v>
      </c>
    </row>
    <row r="635" spans="1:20" ht="42.75" x14ac:dyDescent="0.4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120"/>
        <v>8.0321285140562253</v>
      </c>
      <c r="P635">
        <f t="shared" ref="P635:P638" si="142">AVERAGE($E635/$D634)</f>
        <v>6.225E-2</v>
      </c>
      <c r="Q635" t="str">
        <f t="shared" si="129"/>
        <v>technology</v>
      </c>
      <c r="R635" t="str">
        <f t="shared" si="130"/>
        <v>web</v>
      </c>
      <c r="S635" s="11">
        <f t="shared" si="122"/>
        <v>42507.29932870371</v>
      </c>
      <c r="T635" s="11">
        <f t="shared" si="123"/>
        <v>42538.958333333328</v>
      </c>
    </row>
    <row r="636" spans="1:20" ht="28.5" x14ac:dyDescent="0.4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120"/>
        <v>5000</v>
      </c>
      <c r="P636">
        <f t="shared" si="142"/>
        <v>1E-4</v>
      </c>
      <c r="Q636" t="str">
        <f t="shared" si="129"/>
        <v>technology</v>
      </c>
      <c r="R636" t="str">
        <f t="shared" si="130"/>
        <v>web</v>
      </c>
      <c r="S636" s="11">
        <f t="shared" si="122"/>
        <v>42031.928576388891</v>
      </c>
      <c r="T636" s="11">
        <f t="shared" si="123"/>
        <v>42061.928576388891</v>
      </c>
    </row>
    <row r="637" spans="1:20" ht="28.5" x14ac:dyDescent="0.4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120"/>
        <v>12500</v>
      </c>
      <c r="P637">
        <f t="shared" si="142"/>
        <v>4.0000000000000002E-4</v>
      </c>
      <c r="Q637" t="str">
        <f t="shared" si="129"/>
        <v>technology</v>
      </c>
      <c r="R637" t="str">
        <f t="shared" si="130"/>
        <v>web</v>
      </c>
      <c r="S637" s="11">
        <f t="shared" si="122"/>
        <v>42076.092152777783</v>
      </c>
      <c r="T637" s="11">
        <f t="shared" si="123"/>
        <v>42106.092152777783</v>
      </c>
    </row>
    <row r="638" spans="1:20" ht="42.75" x14ac:dyDescent="0.4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120"/>
        <v>500</v>
      </c>
      <c r="P638">
        <f t="shared" si="142"/>
        <v>1.6000000000000001E-4</v>
      </c>
      <c r="Q638" t="str">
        <f t="shared" si="129"/>
        <v>technology</v>
      </c>
      <c r="R638" t="str">
        <f t="shared" si="130"/>
        <v>web</v>
      </c>
      <c r="S638" s="11">
        <f t="shared" si="122"/>
        <v>42131.455439814818</v>
      </c>
      <c r="T638" s="11">
        <f t="shared" si="123"/>
        <v>42161.44930555555</v>
      </c>
    </row>
    <row r="639" spans="1:20" ht="42.75" x14ac:dyDescent="0.4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 t="str">
        <f>IFERROR($D639/$E639,"0")</f>
        <v>0</v>
      </c>
      <c r="P639">
        <f>AVERAGE(E639,D639)</f>
        <v>50000</v>
      </c>
      <c r="Q639" t="str">
        <f t="shared" si="129"/>
        <v>technology</v>
      </c>
      <c r="R639" t="str">
        <f t="shared" si="130"/>
        <v>web</v>
      </c>
      <c r="S639" s="11">
        <f t="shared" si="122"/>
        <v>42762.962013888886</v>
      </c>
      <c r="T639" s="11">
        <f t="shared" si="123"/>
        <v>42791.961111111115</v>
      </c>
    </row>
    <row r="640" spans="1:20" x14ac:dyDescent="0.4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120"/>
        <v>11111.111111111111</v>
      </c>
      <c r="P640">
        <f>AVERAGE($E640/$D639)</f>
        <v>1.8000000000000001E-4</v>
      </c>
      <c r="Q640" t="str">
        <f t="shared" si="129"/>
        <v>technology</v>
      </c>
      <c r="R640" t="str">
        <f t="shared" si="130"/>
        <v>web</v>
      </c>
      <c r="S640" s="11">
        <f t="shared" si="122"/>
        <v>42759.593310185184</v>
      </c>
      <c r="T640" s="11">
        <f t="shared" si="123"/>
        <v>42819.55164351852</v>
      </c>
    </row>
    <row r="641" spans="1:20" ht="28.5" x14ac:dyDescent="0.4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120"/>
        <v>1000000</v>
      </c>
      <c r="P641">
        <f>AVERAGE(E641,D641)</f>
        <v>500000.5</v>
      </c>
      <c r="Q641" t="str">
        <f t="shared" si="129"/>
        <v>technology</v>
      </c>
      <c r="R641" t="str">
        <f t="shared" si="130"/>
        <v>web</v>
      </c>
      <c r="S641" s="11">
        <f t="shared" si="122"/>
        <v>41865.583275462966</v>
      </c>
      <c r="T641" s="11">
        <f t="shared" si="123"/>
        <v>41925.583275462966</v>
      </c>
    </row>
    <row r="642" spans="1:20" ht="42.75" x14ac:dyDescent="0.4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si="120"/>
        <v>0.69306930693069302</v>
      </c>
      <c r="P642">
        <f t="shared" ref="P642:P667" si="143">AVERAGE($E642/$D641)</f>
        <v>1.01E-4</v>
      </c>
      <c r="Q642" t="str">
        <f t="shared" si="129"/>
        <v>technology</v>
      </c>
      <c r="R642" t="str">
        <f>RIGHT(N642,9)</f>
        <v>wearables</v>
      </c>
      <c r="S642" s="11">
        <f t="shared" si="122"/>
        <v>42683.420312500006</v>
      </c>
      <c r="T642" s="11">
        <f t="shared" si="123"/>
        <v>42698.958333333328</v>
      </c>
    </row>
    <row r="643" spans="1:20" ht="42.75" x14ac:dyDescent="0.4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ref="O643:O706" si="144">$D643/$E643</f>
        <v>0.83919018147487678</v>
      </c>
      <c r="P643">
        <f t="shared" si="143"/>
        <v>680.92857142857144</v>
      </c>
      <c r="Q643" t="str">
        <f t="shared" si="129"/>
        <v>technology</v>
      </c>
      <c r="R643" t="str">
        <f t="shared" ref="R643:R706" si="145">RIGHT(N643,9)</f>
        <v>wearables</v>
      </c>
      <c r="S643" s="11">
        <f t="shared" ref="S643:S706" si="146">(((J643/60)/60)/24)+DATE(1970,1,1)</f>
        <v>42199.57</v>
      </c>
      <c r="T643" s="11">
        <f t="shared" ref="T643:T706" si="147">(((I643/60)/60)/24)+DATE(1970,1,1)</f>
        <v>42229.57</v>
      </c>
    </row>
    <row r="644" spans="1:20" ht="42.75" x14ac:dyDescent="0.4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144"/>
        <v>6.8470405379035051E-2</v>
      </c>
      <c r="P644">
        <f t="shared" si="143"/>
        <v>7.3024250000000004</v>
      </c>
      <c r="Q644" t="str">
        <f t="shared" si="129"/>
        <v>technology</v>
      </c>
      <c r="R644" t="str">
        <f t="shared" si="145"/>
        <v>wearables</v>
      </c>
      <c r="S644" s="11">
        <f t="shared" si="146"/>
        <v>42199.651319444441</v>
      </c>
      <c r="T644" s="11">
        <f t="shared" si="147"/>
        <v>42235.651319444441</v>
      </c>
    </row>
    <row r="645" spans="1:20" ht="28.5" x14ac:dyDescent="0.4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144"/>
        <v>0.94510812036897018</v>
      </c>
      <c r="P645">
        <f t="shared" si="143"/>
        <v>1.3226</v>
      </c>
      <c r="Q645" t="str">
        <f t="shared" si="129"/>
        <v>technology</v>
      </c>
      <c r="R645" t="str">
        <f t="shared" si="145"/>
        <v>wearables</v>
      </c>
      <c r="S645" s="11">
        <f t="shared" si="146"/>
        <v>42100.642071759255</v>
      </c>
      <c r="T645" s="11">
        <f t="shared" si="147"/>
        <v>42155.642071759255</v>
      </c>
    </row>
    <row r="646" spans="1:20" ht="42.75" x14ac:dyDescent="0.4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144"/>
        <v>0.33320236259134411</v>
      </c>
      <c r="P646">
        <f t="shared" si="143"/>
        <v>3.0011791999999997</v>
      </c>
      <c r="Q646" t="str">
        <f t="shared" si="129"/>
        <v>technology</v>
      </c>
      <c r="R646" t="str">
        <f t="shared" si="145"/>
        <v>wearables</v>
      </c>
      <c r="S646" s="11">
        <f t="shared" si="146"/>
        <v>41898.665960648148</v>
      </c>
      <c r="T646" s="11">
        <f t="shared" si="147"/>
        <v>41941.041666666664</v>
      </c>
    </row>
    <row r="647" spans="1:20" ht="28.5" x14ac:dyDescent="0.4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144"/>
        <v>0.35880875493362036</v>
      </c>
      <c r="P647">
        <f t="shared" si="143"/>
        <v>0.22295999999999999</v>
      </c>
      <c r="Q647" t="str">
        <f t="shared" si="129"/>
        <v>technology</v>
      </c>
      <c r="R647" t="str">
        <f t="shared" si="145"/>
        <v>wearables</v>
      </c>
      <c r="S647" s="11">
        <f t="shared" si="146"/>
        <v>42564.026319444441</v>
      </c>
      <c r="T647" s="11">
        <f t="shared" si="147"/>
        <v>42594.026319444441</v>
      </c>
    </row>
    <row r="648" spans="1:20" ht="42.75" x14ac:dyDescent="0.4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144"/>
        <v>0.75828665131136197</v>
      </c>
      <c r="P648">
        <f t="shared" si="143"/>
        <v>0.527505</v>
      </c>
      <c r="Q648" t="str">
        <f t="shared" si="129"/>
        <v>technology</v>
      </c>
      <c r="R648" t="str">
        <f t="shared" si="145"/>
        <v>wearables</v>
      </c>
      <c r="S648" s="11">
        <f t="shared" si="146"/>
        <v>41832.852627314816</v>
      </c>
      <c r="T648" s="11">
        <f t="shared" si="147"/>
        <v>41862.852627314816</v>
      </c>
    </row>
    <row r="649" spans="1:20" ht="42.75" x14ac:dyDescent="0.4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144"/>
        <v>0.93414292386735176</v>
      </c>
      <c r="P649">
        <f t="shared" si="143"/>
        <v>2.67625</v>
      </c>
      <c r="Q649" t="str">
        <f t="shared" si="129"/>
        <v>technology</v>
      </c>
      <c r="R649" t="str">
        <f t="shared" si="145"/>
        <v>wearables</v>
      </c>
      <c r="S649" s="11">
        <f t="shared" si="146"/>
        <v>42416.767928240741</v>
      </c>
      <c r="T649" s="11">
        <f t="shared" si="147"/>
        <v>42446.726261574076</v>
      </c>
    </row>
    <row r="650" spans="1:20" ht="28.5" x14ac:dyDescent="0.4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144"/>
        <v>0.78850139677390285</v>
      </c>
      <c r="P650">
        <f t="shared" si="143"/>
        <v>22.193999999999999</v>
      </c>
      <c r="Q650" t="str">
        <f t="shared" si="129"/>
        <v>technology</v>
      </c>
      <c r="R650" t="str">
        <f t="shared" si="145"/>
        <v>wearables</v>
      </c>
      <c r="S650" s="11">
        <f t="shared" si="146"/>
        <v>41891.693379629629</v>
      </c>
      <c r="T650" s="11">
        <f t="shared" si="147"/>
        <v>41926.693379629629</v>
      </c>
    </row>
    <row r="651" spans="1:20" ht="42.75" x14ac:dyDescent="0.4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144"/>
        <v>0.71448985424406974</v>
      </c>
      <c r="P651">
        <f t="shared" si="143"/>
        <v>9.9971428571428572E-2</v>
      </c>
      <c r="Q651" t="str">
        <f t="shared" si="129"/>
        <v>technology</v>
      </c>
      <c r="R651" t="str">
        <f t="shared" si="145"/>
        <v>wearables</v>
      </c>
      <c r="S651" s="11">
        <f t="shared" si="146"/>
        <v>41877.912187499998</v>
      </c>
      <c r="T651" s="11">
        <f t="shared" si="147"/>
        <v>41898.912187499998</v>
      </c>
    </row>
    <row r="652" spans="1:20" ht="42.75" x14ac:dyDescent="0.4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144"/>
        <v>0.88967971530249113</v>
      </c>
      <c r="P652">
        <f t="shared" si="143"/>
        <v>0.6744</v>
      </c>
      <c r="Q652" t="str">
        <f t="shared" si="129"/>
        <v>technology</v>
      </c>
      <c r="R652" t="str">
        <f t="shared" si="145"/>
        <v>wearables</v>
      </c>
      <c r="S652" s="11">
        <f t="shared" si="146"/>
        <v>41932.036851851852</v>
      </c>
      <c r="T652" s="11">
        <f t="shared" si="147"/>
        <v>41992.078518518523</v>
      </c>
    </row>
    <row r="653" spans="1:20" ht="42.75" x14ac:dyDescent="0.4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144"/>
        <v>0.99474773197517108</v>
      </c>
      <c r="P653">
        <f t="shared" si="143"/>
        <v>16.754666666666665</v>
      </c>
      <c r="Q653" t="str">
        <f t="shared" si="129"/>
        <v>technology</v>
      </c>
      <c r="R653" t="str">
        <f t="shared" si="145"/>
        <v>wearables</v>
      </c>
      <c r="S653" s="11">
        <f t="shared" si="146"/>
        <v>41956.017488425925</v>
      </c>
      <c r="T653" s="11">
        <f t="shared" si="147"/>
        <v>41986.017488425925</v>
      </c>
    </row>
    <row r="654" spans="1:20" ht="57" x14ac:dyDescent="0.4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144"/>
        <v>0.99535500995355009</v>
      </c>
      <c r="P654">
        <f t="shared" si="143"/>
        <v>0.12056</v>
      </c>
      <c r="Q654" t="str">
        <f t="shared" si="129"/>
        <v>technology</v>
      </c>
      <c r="R654" t="str">
        <f t="shared" si="145"/>
        <v>wearables</v>
      </c>
      <c r="S654" s="11">
        <f t="shared" si="146"/>
        <v>42675.690393518518</v>
      </c>
      <c r="T654" s="11">
        <f t="shared" si="147"/>
        <v>42705.732060185182</v>
      </c>
    </row>
    <row r="655" spans="1:20" ht="42.75" x14ac:dyDescent="0.4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144"/>
        <v>0.70698358384118321</v>
      </c>
      <c r="P655">
        <f t="shared" si="143"/>
        <v>35.361499999999999</v>
      </c>
      <c r="Q655" t="str">
        <f t="shared" si="129"/>
        <v>technology</v>
      </c>
      <c r="R655" t="str">
        <f t="shared" si="145"/>
        <v>wearables</v>
      </c>
      <c r="S655" s="11">
        <f t="shared" si="146"/>
        <v>42199.618518518517</v>
      </c>
      <c r="T655" s="11">
        <f t="shared" si="147"/>
        <v>42236.618518518517</v>
      </c>
    </row>
    <row r="656" spans="1:20" ht="42.75" x14ac:dyDescent="0.4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144"/>
        <v>0.37412314886983633</v>
      </c>
      <c r="P656">
        <f t="shared" si="143"/>
        <v>0.42766666666666664</v>
      </c>
      <c r="Q656" t="str">
        <f t="shared" si="129"/>
        <v>technology</v>
      </c>
      <c r="R656" t="str">
        <f t="shared" si="145"/>
        <v>wearables</v>
      </c>
      <c r="S656" s="11">
        <f t="shared" si="146"/>
        <v>42163.957326388889</v>
      </c>
      <c r="T656" s="11">
        <f t="shared" si="147"/>
        <v>42193.957326388889</v>
      </c>
    </row>
    <row r="657" spans="1:20" ht="42.75" x14ac:dyDescent="0.4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144"/>
        <v>0.68079312398944769</v>
      </c>
      <c r="P657">
        <f t="shared" si="143"/>
        <v>0.97924999999999995</v>
      </c>
      <c r="Q657" t="str">
        <f t="shared" si="129"/>
        <v>technology</v>
      </c>
      <c r="R657" t="str">
        <f t="shared" si="145"/>
        <v>wearables</v>
      </c>
      <c r="S657" s="11">
        <f t="shared" si="146"/>
        <v>42045.957314814819</v>
      </c>
      <c r="T657" s="11">
        <f t="shared" si="147"/>
        <v>42075.915648148148</v>
      </c>
    </row>
    <row r="658" spans="1:20" ht="42.75" x14ac:dyDescent="0.4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144"/>
        <v>0.4682524817381532</v>
      </c>
      <c r="P658">
        <f t="shared" si="143"/>
        <v>1.3347500000000001</v>
      </c>
      <c r="Q658" t="str">
        <f t="shared" si="129"/>
        <v>technology</v>
      </c>
      <c r="R658" t="str">
        <f t="shared" si="145"/>
        <v>wearables</v>
      </c>
      <c r="S658" s="11">
        <f t="shared" si="146"/>
        <v>42417.804618055554</v>
      </c>
      <c r="T658" s="11">
        <f t="shared" si="147"/>
        <v>42477.762951388882</v>
      </c>
    </row>
    <row r="659" spans="1:20" ht="42.75" x14ac:dyDescent="0.4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144"/>
        <v>0.79554494828957834</v>
      </c>
      <c r="P659">
        <f t="shared" si="143"/>
        <v>3.7709999999999999</v>
      </c>
      <c r="Q659" t="str">
        <f t="shared" si="129"/>
        <v>technology</v>
      </c>
      <c r="R659" t="str">
        <f t="shared" si="145"/>
        <v>wearables</v>
      </c>
      <c r="S659" s="11">
        <f t="shared" si="146"/>
        <v>42331.84574074074</v>
      </c>
      <c r="T659" s="11">
        <f t="shared" si="147"/>
        <v>42361.84574074074</v>
      </c>
    </row>
    <row r="660" spans="1:20" ht="42.75" x14ac:dyDescent="0.4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144"/>
        <v>0.95728534976969215</v>
      </c>
      <c r="P660">
        <f t="shared" si="143"/>
        <v>2.0118</v>
      </c>
      <c r="Q660" t="str">
        <f t="shared" si="129"/>
        <v>technology</v>
      </c>
      <c r="R660" t="str">
        <f t="shared" si="145"/>
        <v>wearables</v>
      </c>
      <c r="S660" s="11">
        <f t="shared" si="146"/>
        <v>42179.160752314812</v>
      </c>
      <c r="T660" s="11">
        <f t="shared" si="147"/>
        <v>42211.75</v>
      </c>
    </row>
    <row r="661" spans="1:20" x14ac:dyDescent="0.4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144"/>
        <v>0.99436526350679488</v>
      </c>
      <c r="P661">
        <f t="shared" si="143"/>
        <v>0.10443782885627249</v>
      </c>
      <c r="Q661" t="str">
        <f t="shared" si="129"/>
        <v>technology</v>
      </c>
      <c r="R661" t="str">
        <f t="shared" si="145"/>
        <v>wearables</v>
      </c>
      <c r="S661" s="11">
        <f t="shared" si="146"/>
        <v>42209.593692129631</v>
      </c>
      <c r="T661" s="11">
        <f t="shared" si="147"/>
        <v>42239.593692129631</v>
      </c>
    </row>
    <row r="662" spans="1:20" ht="42.75" x14ac:dyDescent="0.4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144"/>
        <v>32.701111837802486</v>
      </c>
      <c r="P662">
        <f t="shared" si="143"/>
        <v>0.50966666666666671</v>
      </c>
      <c r="Q662" t="str">
        <f t="shared" si="129"/>
        <v>technology</v>
      </c>
      <c r="R662" t="str">
        <f t="shared" si="145"/>
        <v>wearables</v>
      </c>
      <c r="S662" s="11">
        <f t="shared" si="146"/>
        <v>41922.741655092592</v>
      </c>
      <c r="T662" s="11">
        <f t="shared" si="147"/>
        <v>41952.783321759263</v>
      </c>
    </row>
    <row r="663" spans="1:20" ht="42.75" x14ac:dyDescent="0.4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144"/>
        <v>105.26315789473684</v>
      </c>
      <c r="P663">
        <f t="shared" si="143"/>
        <v>1.9E-3</v>
      </c>
      <c r="Q663" t="str">
        <f t="shared" si="129"/>
        <v>technology</v>
      </c>
      <c r="R663" t="str">
        <f t="shared" si="145"/>
        <v>wearables</v>
      </c>
      <c r="S663" s="11">
        <f t="shared" si="146"/>
        <v>42636.645358796297</v>
      </c>
      <c r="T663" s="11">
        <f t="shared" si="147"/>
        <v>42666.645358796297</v>
      </c>
    </row>
    <row r="664" spans="1:20" ht="42.75" x14ac:dyDescent="0.4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144"/>
        <v>250</v>
      </c>
      <c r="P664">
        <f t="shared" si="143"/>
        <v>1.5599999999999999E-2</v>
      </c>
      <c r="Q664" t="str">
        <f t="shared" si="129"/>
        <v>technology</v>
      </c>
      <c r="R664" t="str">
        <f t="shared" si="145"/>
        <v>wearables</v>
      </c>
      <c r="S664" s="11">
        <f t="shared" si="146"/>
        <v>41990.438043981485</v>
      </c>
      <c r="T664" s="11">
        <f t="shared" si="147"/>
        <v>42020.438043981485</v>
      </c>
    </row>
    <row r="665" spans="1:20" ht="42.75" x14ac:dyDescent="0.4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144"/>
        <v>285.71428571428572</v>
      </c>
      <c r="P665">
        <f t="shared" si="143"/>
        <v>1.7948717948717947E-2</v>
      </c>
      <c r="Q665" t="str">
        <f t="shared" si="129"/>
        <v>technology</v>
      </c>
      <c r="R665" t="str">
        <f t="shared" si="145"/>
        <v>wearables</v>
      </c>
      <c r="S665" s="11">
        <f t="shared" si="146"/>
        <v>42173.843240740738</v>
      </c>
      <c r="T665" s="11">
        <f t="shared" si="147"/>
        <v>42203.843240740738</v>
      </c>
    </row>
    <row r="666" spans="1:20" ht="42.75" x14ac:dyDescent="0.4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144"/>
        <v>13.274336283185841</v>
      </c>
      <c r="P666">
        <f t="shared" si="143"/>
        <v>4.5199999999999997E-3</v>
      </c>
      <c r="Q666" t="str">
        <f t="shared" si="129"/>
        <v>technology</v>
      </c>
      <c r="R666" t="str">
        <f t="shared" si="145"/>
        <v>wearables</v>
      </c>
      <c r="S666" s="11">
        <f t="shared" si="146"/>
        <v>42077.666377314818</v>
      </c>
      <c r="T666" s="11">
        <f t="shared" si="147"/>
        <v>42107.666377314818</v>
      </c>
    </row>
    <row r="667" spans="1:20" ht="42.75" x14ac:dyDescent="0.4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144"/>
        <v>5.3648068669527893</v>
      </c>
      <c r="P667">
        <f t="shared" si="143"/>
        <v>0.15533333333333332</v>
      </c>
      <c r="Q667" t="str">
        <f t="shared" si="129"/>
        <v>technology</v>
      </c>
      <c r="R667" t="str">
        <f t="shared" si="145"/>
        <v>wearables</v>
      </c>
      <c r="S667" s="11">
        <f t="shared" si="146"/>
        <v>42688.711354166662</v>
      </c>
      <c r="T667" s="11">
        <f t="shared" si="147"/>
        <v>42748.711354166662</v>
      </c>
    </row>
    <row r="668" spans="1:20" ht="42.75" x14ac:dyDescent="0.4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144"/>
        <v>25000</v>
      </c>
      <c r="P668">
        <f>AVERAGE(E668,D668)</f>
        <v>100004</v>
      </c>
      <c r="Q668" t="str">
        <f t="shared" si="129"/>
        <v>technology</v>
      </c>
      <c r="R668" t="str">
        <f t="shared" si="145"/>
        <v>wearables</v>
      </c>
      <c r="S668" s="11">
        <f t="shared" si="146"/>
        <v>41838.832152777781</v>
      </c>
      <c r="T668" s="11">
        <f t="shared" si="147"/>
        <v>41868.832152777781</v>
      </c>
    </row>
    <row r="669" spans="1:20" ht="42.75" x14ac:dyDescent="0.4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144"/>
        <v>9.9800399201596814</v>
      </c>
      <c r="P669">
        <f t="shared" ref="P669:P687" si="148">AVERAGE($E669/$D668)</f>
        <v>2.5049999999999999E-2</v>
      </c>
      <c r="Q669" t="str">
        <f t="shared" si="129"/>
        <v>technology</v>
      </c>
      <c r="R669" t="str">
        <f t="shared" si="145"/>
        <v>wearables</v>
      </c>
      <c r="S669" s="11">
        <f t="shared" si="146"/>
        <v>42632.373414351852</v>
      </c>
      <c r="T669" s="11">
        <f t="shared" si="147"/>
        <v>42672.373414351852</v>
      </c>
    </row>
    <row r="670" spans="1:20" ht="42.75" x14ac:dyDescent="0.4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144"/>
        <v>21.92982456140351</v>
      </c>
      <c r="P670">
        <f t="shared" si="148"/>
        <v>1.3679999999999999E-2</v>
      </c>
      <c r="Q670" t="str">
        <f t="shared" si="129"/>
        <v>technology</v>
      </c>
      <c r="R670" t="str">
        <f t="shared" si="145"/>
        <v>wearables</v>
      </c>
      <c r="S670" s="11">
        <f t="shared" si="146"/>
        <v>42090.831273148149</v>
      </c>
      <c r="T670" s="11">
        <f t="shared" si="147"/>
        <v>42135.831273148149</v>
      </c>
    </row>
    <row r="671" spans="1:20" ht="57" x14ac:dyDescent="0.4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144"/>
        <v>4.6495408578402886</v>
      </c>
      <c r="P671">
        <f t="shared" si="148"/>
        <v>2.8676666666666666</v>
      </c>
      <c r="Q671" t="str">
        <f t="shared" ref="Q671:Q721" si="149">LEFT(N671,10)</f>
        <v>technology</v>
      </c>
      <c r="R671" t="str">
        <f t="shared" si="145"/>
        <v>wearables</v>
      </c>
      <c r="S671" s="11">
        <f t="shared" si="146"/>
        <v>42527.625671296293</v>
      </c>
      <c r="T671" s="11">
        <f t="shared" si="147"/>
        <v>42557.625671296293</v>
      </c>
    </row>
    <row r="672" spans="1:20" ht="42.75" x14ac:dyDescent="0.4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144"/>
        <v>3.4156893999772286</v>
      </c>
      <c r="P672">
        <f t="shared" si="148"/>
        <v>0.131745</v>
      </c>
      <c r="Q672" t="str">
        <f t="shared" si="149"/>
        <v>technology</v>
      </c>
      <c r="R672" t="str">
        <f t="shared" si="145"/>
        <v>wearables</v>
      </c>
      <c r="S672" s="11">
        <f t="shared" si="146"/>
        <v>42506.709722222222</v>
      </c>
      <c r="T672" s="11">
        <f t="shared" si="147"/>
        <v>42540.340277777781</v>
      </c>
    </row>
    <row r="673" spans="1:20" ht="42.75" x14ac:dyDescent="0.4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144"/>
        <v>2.5363544132566789</v>
      </c>
      <c r="P673">
        <f t="shared" si="148"/>
        <v>0.13142222222222222</v>
      </c>
      <c r="Q673" t="str">
        <f t="shared" si="149"/>
        <v>technology</v>
      </c>
      <c r="R673" t="str">
        <f t="shared" si="145"/>
        <v>wearables</v>
      </c>
      <c r="S673" s="11">
        <f t="shared" si="146"/>
        <v>41984.692731481482</v>
      </c>
      <c r="T673" s="11">
        <f t="shared" si="147"/>
        <v>42018.166666666672</v>
      </c>
    </row>
    <row r="674" spans="1:20" ht="42.75" x14ac:dyDescent="0.4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144"/>
        <v>4.6236360273719255</v>
      </c>
      <c r="P674">
        <f t="shared" si="148"/>
        <v>0.36046666666666666</v>
      </c>
      <c r="Q674" t="str">
        <f t="shared" si="149"/>
        <v>technology</v>
      </c>
      <c r="R674" t="str">
        <f t="shared" si="145"/>
        <v>wearables</v>
      </c>
      <c r="S674" s="11">
        <f t="shared" si="146"/>
        <v>41974.219490740739</v>
      </c>
      <c r="T674" s="11">
        <f t="shared" si="147"/>
        <v>42005.207638888889</v>
      </c>
    </row>
    <row r="675" spans="1:20" ht="42.75" x14ac:dyDescent="0.4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144"/>
        <v>487.80487804878049</v>
      </c>
      <c r="P675">
        <f t="shared" si="148"/>
        <v>4.1000000000000003E-3</v>
      </c>
      <c r="Q675" t="str">
        <f t="shared" si="149"/>
        <v>technology</v>
      </c>
      <c r="R675" t="str">
        <f t="shared" si="145"/>
        <v>wearables</v>
      </c>
      <c r="S675" s="11">
        <f t="shared" si="146"/>
        <v>41838.840474537035</v>
      </c>
      <c r="T675" s="11">
        <f t="shared" si="147"/>
        <v>41883.840474537035</v>
      </c>
    </row>
    <row r="676" spans="1:20" ht="28.5" x14ac:dyDescent="0.4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144"/>
        <v>3333.3333333333335</v>
      </c>
      <c r="P676">
        <f t="shared" si="148"/>
        <v>1.4999999999999999E-4</v>
      </c>
      <c r="Q676" t="str">
        <f t="shared" si="149"/>
        <v>technology</v>
      </c>
      <c r="R676" t="str">
        <f t="shared" si="145"/>
        <v>wearables</v>
      </c>
      <c r="S676" s="11">
        <f t="shared" si="146"/>
        <v>41803.116053240738</v>
      </c>
      <c r="T676" s="11">
        <f t="shared" si="147"/>
        <v>41863.116053240738</v>
      </c>
    </row>
    <row r="677" spans="1:20" ht="42.75" x14ac:dyDescent="0.4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144"/>
        <v>6.7340067340067344</v>
      </c>
      <c r="P677">
        <f t="shared" si="148"/>
        <v>1.7819999999999999E-2</v>
      </c>
      <c r="Q677" t="str">
        <f t="shared" si="149"/>
        <v>technology</v>
      </c>
      <c r="R677" t="str">
        <f t="shared" si="145"/>
        <v>wearables</v>
      </c>
      <c r="S677" s="11">
        <f t="shared" si="146"/>
        <v>41975.930601851855</v>
      </c>
      <c r="T677" s="11">
        <f t="shared" si="147"/>
        <v>42005.290972222225</v>
      </c>
    </row>
    <row r="678" spans="1:20" ht="57" x14ac:dyDescent="0.4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144"/>
        <v>67.980965329707686</v>
      </c>
      <c r="P678">
        <f t="shared" si="148"/>
        <v>0.24516666666666667</v>
      </c>
      <c r="Q678" t="str">
        <f t="shared" si="149"/>
        <v>technology</v>
      </c>
      <c r="R678" t="str">
        <f t="shared" si="145"/>
        <v>wearables</v>
      </c>
      <c r="S678" s="11">
        <f t="shared" si="146"/>
        <v>42012.768298611118</v>
      </c>
      <c r="T678" s="11">
        <f t="shared" si="147"/>
        <v>42042.768298611118</v>
      </c>
    </row>
    <row r="679" spans="1:20" ht="42.75" x14ac:dyDescent="0.4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144"/>
        <v>3.9086929330831768</v>
      </c>
      <c r="P679">
        <f t="shared" si="148"/>
        <v>0.12792000000000001</v>
      </c>
      <c r="Q679" t="str">
        <f t="shared" si="149"/>
        <v>technology</v>
      </c>
      <c r="R679" t="str">
        <f t="shared" si="145"/>
        <v>wearables</v>
      </c>
      <c r="S679" s="11">
        <f t="shared" si="146"/>
        <v>42504.403877314813</v>
      </c>
      <c r="T679" s="11">
        <f t="shared" si="147"/>
        <v>42549.403877314813</v>
      </c>
    </row>
    <row r="680" spans="1:20" ht="42.75" x14ac:dyDescent="0.4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144"/>
        <v>26.173285198555956</v>
      </c>
      <c r="P680">
        <f t="shared" si="148"/>
        <v>2.2159999999999999E-2</v>
      </c>
      <c r="Q680" t="str">
        <f t="shared" si="149"/>
        <v>technology</v>
      </c>
      <c r="R680" t="str">
        <f t="shared" si="145"/>
        <v>wearables</v>
      </c>
      <c r="S680" s="11">
        <f t="shared" si="146"/>
        <v>42481.376597222217</v>
      </c>
      <c r="T680" s="11">
        <f t="shared" si="147"/>
        <v>42511.376597222217</v>
      </c>
    </row>
    <row r="681" spans="1:20" ht="42.75" x14ac:dyDescent="0.4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144"/>
        <v>6.4574600657074885</v>
      </c>
      <c r="P681">
        <f t="shared" si="148"/>
        <v>0.30437931034482757</v>
      </c>
      <c r="Q681" t="str">
        <f t="shared" si="149"/>
        <v>technology</v>
      </c>
      <c r="R681" t="str">
        <f t="shared" si="145"/>
        <v>wearables</v>
      </c>
      <c r="S681" s="11">
        <f t="shared" si="146"/>
        <v>42556.695706018523</v>
      </c>
      <c r="T681" s="11">
        <f t="shared" si="147"/>
        <v>42616.695706018523</v>
      </c>
    </row>
    <row r="682" spans="1:20" ht="42.75" x14ac:dyDescent="0.4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144"/>
        <v>3.859215807347947</v>
      </c>
      <c r="P682">
        <f t="shared" si="148"/>
        <v>0.34094736842105261</v>
      </c>
      <c r="Q682" t="str">
        <f t="shared" si="149"/>
        <v>technology</v>
      </c>
      <c r="R682" t="str">
        <f t="shared" si="145"/>
        <v>wearables</v>
      </c>
      <c r="S682" s="11">
        <f t="shared" si="146"/>
        <v>41864.501516203702</v>
      </c>
      <c r="T682" s="11">
        <f t="shared" si="147"/>
        <v>41899.501516203702</v>
      </c>
    </row>
    <row r="683" spans="1:20" ht="42.75" x14ac:dyDescent="0.4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144"/>
        <v>2500</v>
      </c>
      <c r="P683">
        <f t="shared" si="148"/>
        <v>1.3333333333333333E-5</v>
      </c>
      <c r="Q683" t="str">
        <f t="shared" si="149"/>
        <v>technology</v>
      </c>
      <c r="R683" t="str">
        <f t="shared" si="145"/>
        <v>wearables</v>
      </c>
      <c r="S683" s="11">
        <f t="shared" si="146"/>
        <v>42639.805601851855</v>
      </c>
      <c r="T683" s="11">
        <f t="shared" si="147"/>
        <v>42669.805601851855</v>
      </c>
    </row>
    <row r="684" spans="1:20" ht="42.75" x14ac:dyDescent="0.4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144"/>
        <v>943.39622641509436</v>
      </c>
      <c r="P684">
        <f t="shared" si="148"/>
        <v>2.12E-2</v>
      </c>
      <c r="Q684" t="str">
        <f t="shared" si="149"/>
        <v>technology</v>
      </c>
      <c r="R684" t="str">
        <f t="shared" si="145"/>
        <v>wearables</v>
      </c>
      <c r="S684" s="11">
        <f t="shared" si="146"/>
        <v>42778.765300925923</v>
      </c>
      <c r="T684" s="11">
        <f t="shared" si="147"/>
        <v>42808.723634259266</v>
      </c>
    </row>
    <row r="685" spans="1:20" ht="42.75" x14ac:dyDescent="0.4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144"/>
        <v>117.4496644295302</v>
      </c>
      <c r="P685">
        <f t="shared" si="148"/>
        <v>5.96E-3</v>
      </c>
      <c r="Q685" t="str">
        <f t="shared" si="149"/>
        <v>technology</v>
      </c>
      <c r="R685" t="str">
        <f t="shared" si="145"/>
        <v>wearables</v>
      </c>
      <c r="S685" s="11">
        <f t="shared" si="146"/>
        <v>42634.900046296301</v>
      </c>
      <c r="T685" s="11">
        <f t="shared" si="147"/>
        <v>42674.900046296301</v>
      </c>
    </row>
    <row r="686" spans="1:20" ht="28.5" x14ac:dyDescent="0.4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144"/>
        <v>13.362284950726574</v>
      </c>
      <c r="P686">
        <f t="shared" si="148"/>
        <v>0.68422857142857141</v>
      </c>
      <c r="Q686" t="str">
        <f t="shared" si="149"/>
        <v>technology</v>
      </c>
      <c r="R686" t="str">
        <f t="shared" si="145"/>
        <v>wearables</v>
      </c>
      <c r="S686" s="11">
        <f t="shared" si="146"/>
        <v>41809.473275462966</v>
      </c>
      <c r="T686" s="11">
        <f t="shared" si="147"/>
        <v>41845.125</v>
      </c>
    </row>
    <row r="687" spans="1:20" ht="42.75" x14ac:dyDescent="0.4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144"/>
        <v>3.6166365280289332</v>
      </c>
      <c r="P687">
        <f t="shared" si="148"/>
        <v>1.7281250000000001E-3</v>
      </c>
      <c r="Q687" t="str">
        <f t="shared" si="149"/>
        <v>technology</v>
      </c>
      <c r="R687" t="str">
        <f t="shared" si="145"/>
        <v>wearables</v>
      </c>
      <c r="S687" s="11">
        <f t="shared" si="146"/>
        <v>41971.866574074069</v>
      </c>
      <c r="T687" s="11">
        <f t="shared" si="147"/>
        <v>42016.866574074069</v>
      </c>
    </row>
    <row r="688" spans="1:20" ht="57" x14ac:dyDescent="0.4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 t="str">
        <f>IFERROR($D688/$E688,"0")</f>
        <v>0</v>
      </c>
      <c r="P688">
        <f>AVERAGE(E688,D688)</f>
        <v>250000</v>
      </c>
      <c r="Q688" t="str">
        <f t="shared" si="149"/>
        <v>technology</v>
      </c>
      <c r="R688" t="str">
        <f t="shared" si="145"/>
        <v>wearables</v>
      </c>
      <c r="S688" s="11">
        <f t="shared" si="146"/>
        <v>42189.673263888893</v>
      </c>
      <c r="T688" s="11">
        <f t="shared" si="147"/>
        <v>42219.673263888893</v>
      </c>
    </row>
    <row r="689" spans="1:20" ht="42.75" x14ac:dyDescent="0.4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144"/>
        <v>28.169014084507044</v>
      </c>
      <c r="P689">
        <f t="shared" ref="P689:P697" si="150">AVERAGE($E689/$D688)</f>
        <v>7.1000000000000004E-3</v>
      </c>
      <c r="Q689" t="str">
        <f t="shared" si="149"/>
        <v>technology</v>
      </c>
      <c r="R689" t="str">
        <f t="shared" si="145"/>
        <v>wearables</v>
      </c>
      <c r="S689" s="11">
        <f t="shared" si="146"/>
        <v>42711.750613425931</v>
      </c>
      <c r="T689" s="11">
        <f t="shared" si="147"/>
        <v>42771.750613425931</v>
      </c>
    </row>
    <row r="690" spans="1:20" ht="42.75" x14ac:dyDescent="0.4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144"/>
        <v>1.3700506918755995</v>
      </c>
      <c r="P690">
        <f t="shared" si="150"/>
        <v>0.14598</v>
      </c>
      <c r="Q690" t="str">
        <f t="shared" si="149"/>
        <v>technology</v>
      </c>
      <c r="R690" t="str">
        <f t="shared" si="145"/>
        <v>wearables</v>
      </c>
      <c r="S690" s="11">
        <f t="shared" si="146"/>
        <v>42262.104780092588</v>
      </c>
      <c r="T690" s="11">
        <f t="shared" si="147"/>
        <v>42292.104780092588</v>
      </c>
    </row>
    <row r="691" spans="1:20" ht="42.75" x14ac:dyDescent="0.4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144"/>
        <v>1.7346429887898698</v>
      </c>
      <c r="P691">
        <f t="shared" si="150"/>
        <v>5.764875</v>
      </c>
      <c r="Q691" t="str">
        <f t="shared" si="149"/>
        <v>technology</v>
      </c>
      <c r="R691" t="str">
        <f t="shared" si="145"/>
        <v>wearables</v>
      </c>
      <c r="S691" s="11">
        <f t="shared" si="146"/>
        <v>42675.66778935185</v>
      </c>
      <c r="T691" s="11">
        <f t="shared" si="147"/>
        <v>42712.207638888889</v>
      </c>
    </row>
    <row r="692" spans="1:20" ht="28.5" x14ac:dyDescent="0.4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144"/>
        <v>8.1037277147487838</v>
      </c>
      <c r="P692">
        <f t="shared" si="150"/>
        <v>1.234E-2</v>
      </c>
      <c r="Q692" t="str">
        <f t="shared" si="149"/>
        <v>technology</v>
      </c>
      <c r="R692" t="str">
        <f t="shared" si="145"/>
        <v>wearables</v>
      </c>
      <c r="S692" s="11">
        <f t="shared" si="146"/>
        <v>42579.634733796294</v>
      </c>
      <c r="T692" s="11">
        <f t="shared" si="147"/>
        <v>42622.25</v>
      </c>
    </row>
    <row r="693" spans="1:20" ht="42.75" x14ac:dyDescent="0.4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144"/>
        <v>192.30769230769232</v>
      </c>
      <c r="P693">
        <f t="shared" si="150"/>
        <v>1.2999999999999999E-2</v>
      </c>
      <c r="Q693" t="str">
        <f t="shared" si="149"/>
        <v>technology</v>
      </c>
      <c r="R693" t="str">
        <f t="shared" si="145"/>
        <v>wearables</v>
      </c>
      <c r="S693" s="11">
        <f t="shared" si="146"/>
        <v>42158.028310185182</v>
      </c>
      <c r="T693" s="11">
        <f t="shared" si="147"/>
        <v>42186.028310185182</v>
      </c>
    </row>
    <row r="694" spans="1:20" ht="42.75" x14ac:dyDescent="0.4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144"/>
        <v>15.313935681470138</v>
      </c>
      <c r="P694">
        <f t="shared" si="150"/>
        <v>2.6120000000000001E-2</v>
      </c>
      <c r="Q694" t="str">
        <f t="shared" si="149"/>
        <v>technology</v>
      </c>
      <c r="R694" t="str">
        <f t="shared" si="145"/>
        <v>wearables</v>
      </c>
      <c r="S694" s="11">
        <f t="shared" si="146"/>
        <v>42696.37572916667</v>
      </c>
      <c r="T694" s="11">
        <f t="shared" si="147"/>
        <v>42726.37572916667</v>
      </c>
    </row>
    <row r="695" spans="1:20" ht="28.5" x14ac:dyDescent="0.4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144"/>
        <v>2.8298149301035713</v>
      </c>
      <c r="P695">
        <f t="shared" si="150"/>
        <v>1.7668999999999999</v>
      </c>
      <c r="Q695" t="str">
        <f t="shared" si="149"/>
        <v>technology</v>
      </c>
      <c r="R695" t="str">
        <f t="shared" si="145"/>
        <v>wearables</v>
      </c>
      <c r="S695" s="11">
        <f t="shared" si="146"/>
        <v>42094.808182870373</v>
      </c>
      <c r="T695" s="11">
        <f t="shared" si="147"/>
        <v>42124.808182870373</v>
      </c>
    </row>
    <row r="696" spans="1:20" ht="42.75" x14ac:dyDescent="0.4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144"/>
        <v>254.23728813559322</v>
      </c>
      <c r="P696">
        <f t="shared" si="150"/>
        <v>5.8999999999999999E-3</v>
      </c>
      <c r="Q696" t="str">
        <f t="shared" si="149"/>
        <v>technology</v>
      </c>
      <c r="R696" t="str">
        <f t="shared" si="145"/>
        <v>wearables</v>
      </c>
      <c r="S696" s="11">
        <f t="shared" si="146"/>
        <v>42737.663877314815</v>
      </c>
      <c r="T696" s="11">
        <f t="shared" si="147"/>
        <v>42767.663877314815</v>
      </c>
    </row>
    <row r="697" spans="1:20" ht="42.75" x14ac:dyDescent="0.4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144"/>
        <v>94.339622641509436</v>
      </c>
      <c r="P697">
        <f t="shared" si="150"/>
        <v>4.2399999999999998E-3</v>
      </c>
      <c r="Q697" t="str">
        <f t="shared" si="149"/>
        <v>technology</v>
      </c>
      <c r="R697" t="str">
        <f t="shared" si="145"/>
        <v>wearables</v>
      </c>
      <c r="S697" s="11">
        <f t="shared" si="146"/>
        <v>41913.521064814813</v>
      </c>
      <c r="T697" s="11">
        <f t="shared" si="147"/>
        <v>41943.521064814813</v>
      </c>
    </row>
    <row r="698" spans="1:20" ht="28.5" x14ac:dyDescent="0.4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144"/>
        <v>175000</v>
      </c>
      <c r="P698">
        <f>AVERAGE(E698,D698)</f>
        <v>87500.5</v>
      </c>
      <c r="Q698" t="str">
        <f t="shared" si="149"/>
        <v>technology</v>
      </c>
      <c r="R698" t="str">
        <f t="shared" si="145"/>
        <v>wearables</v>
      </c>
      <c r="S698" s="11">
        <f t="shared" si="146"/>
        <v>41815.927106481482</v>
      </c>
      <c r="T698" s="11">
        <f t="shared" si="147"/>
        <v>41845.927106481482</v>
      </c>
    </row>
    <row r="699" spans="1:20" ht="42.75" x14ac:dyDescent="0.4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144"/>
        <v>2.1561017680034498</v>
      </c>
      <c r="P699">
        <f t="shared" ref="P699:P707" si="151">AVERAGE($E699/$D698)</f>
        <v>1.3251428571428572E-2</v>
      </c>
      <c r="Q699" t="str">
        <f t="shared" si="149"/>
        <v>technology</v>
      </c>
      <c r="R699" t="str">
        <f t="shared" si="145"/>
        <v>wearables</v>
      </c>
      <c r="S699" s="11">
        <f t="shared" si="146"/>
        <v>42388.523020833338</v>
      </c>
      <c r="T699" s="11">
        <f t="shared" si="147"/>
        <v>42403.523020833338</v>
      </c>
    </row>
    <row r="700" spans="1:20" ht="42.75" x14ac:dyDescent="0.4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144"/>
        <v>6.4977257959714096</v>
      </c>
      <c r="P700">
        <f t="shared" si="151"/>
        <v>3.0779999999999998</v>
      </c>
      <c r="Q700" t="str">
        <f t="shared" si="149"/>
        <v>technology</v>
      </c>
      <c r="R700" t="str">
        <f t="shared" si="145"/>
        <v>wearables</v>
      </c>
      <c r="S700" s="11">
        <f t="shared" si="146"/>
        <v>41866.931076388886</v>
      </c>
      <c r="T700" s="11">
        <f t="shared" si="147"/>
        <v>41900.083333333336</v>
      </c>
    </row>
    <row r="701" spans="1:20" ht="42.75" x14ac:dyDescent="0.4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144"/>
        <v>1.2132667169021305</v>
      </c>
      <c r="P701">
        <f t="shared" si="151"/>
        <v>1.0714874000000001</v>
      </c>
      <c r="Q701" t="str">
        <f t="shared" si="149"/>
        <v>technology</v>
      </c>
      <c r="R701" t="str">
        <f t="shared" si="145"/>
        <v>wearables</v>
      </c>
      <c r="S701" s="11">
        <f t="shared" si="146"/>
        <v>41563.485509259262</v>
      </c>
      <c r="T701" s="11">
        <f t="shared" si="147"/>
        <v>41600.666666666664</v>
      </c>
    </row>
    <row r="702" spans="1:20" ht="42.75" x14ac:dyDescent="0.4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144"/>
        <v>37.220843672456574</v>
      </c>
      <c r="P702">
        <f t="shared" si="151"/>
        <v>3.0999999999999999E-3</v>
      </c>
      <c r="Q702" t="str">
        <f t="shared" si="149"/>
        <v>technology</v>
      </c>
      <c r="R702" t="str">
        <f t="shared" si="145"/>
        <v>wearables</v>
      </c>
      <c r="S702" s="11">
        <f t="shared" si="146"/>
        <v>42715.688437500001</v>
      </c>
      <c r="T702" s="11">
        <f t="shared" si="147"/>
        <v>42745.688437500001</v>
      </c>
    </row>
    <row r="703" spans="1:20" ht="42.75" x14ac:dyDescent="0.4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144"/>
        <v>3.7593984962406015</v>
      </c>
      <c r="P703">
        <f t="shared" si="151"/>
        <v>0.40786666666666666</v>
      </c>
      <c r="Q703" t="str">
        <f t="shared" si="149"/>
        <v>technology</v>
      </c>
      <c r="R703" t="str">
        <f t="shared" si="145"/>
        <v>wearables</v>
      </c>
      <c r="S703" s="11">
        <f t="shared" si="146"/>
        <v>41813.662962962961</v>
      </c>
      <c r="T703" s="11">
        <f t="shared" si="147"/>
        <v>41843.662962962961</v>
      </c>
    </row>
    <row r="704" spans="1:20" ht="42.75" x14ac:dyDescent="0.4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144"/>
        <v>3.2453413125458401</v>
      </c>
      <c r="P704">
        <f t="shared" si="151"/>
        <v>0.20095695652173914</v>
      </c>
      <c r="Q704" t="str">
        <f t="shared" si="149"/>
        <v>technology</v>
      </c>
      <c r="R704" t="str">
        <f t="shared" si="145"/>
        <v>wearables</v>
      </c>
      <c r="S704" s="11">
        <f t="shared" si="146"/>
        <v>42668.726701388892</v>
      </c>
      <c r="T704" s="11">
        <f t="shared" si="147"/>
        <v>42698.768368055549</v>
      </c>
    </row>
    <row r="705" spans="1:20" ht="42.75" x14ac:dyDescent="0.4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144"/>
        <v>17.921146953405017</v>
      </c>
      <c r="P705">
        <f t="shared" si="151"/>
        <v>5.5800000000000002E-2</v>
      </c>
      <c r="Q705" t="str">
        <f t="shared" si="149"/>
        <v>technology</v>
      </c>
      <c r="R705" t="str">
        <f t="shared" si="145"/>
        <v>wearables</v>
      </c>
      <c r="S705" s="11">
        <f t="shared" si="146"/>
        <v>42711.950798611113</v>
      </c>
      <c r="T705" s="11">
        <f t="shared" si="147"/>
        <v>42766.98055555555</v>
      </c>
    </row>
    <row r="706" spans="1:20" ht="42.75" x14ac:dyDescent="0.4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si="144"/>
        <v>114.34511434511434</v>
      </c>
      <c r="P706">
        <f t="shared" si="151"/>
        <v>3.2066666666666667E-2</v>
      </c>
      <c r="Q706" t="str">
        <f t="shared" si="149"/>
        <v>technology</v>
      </c>
      <c r="R706" t="str">
        <f t="shared" si="145"/>
        <v>wearables</v>
      </c>
      <c r="S706" s="11">
        <f t="shared" si="146"/>
        <v>42726.192916666667</v>
      </c>
      <c r="T706" s="11">
        <f t="shared" si="147"/>
        <v>42786.192916666667</v>
      </c>
    </row>
    <row r="707" spans="1:20" ht="28.5" x14ac:dyDescent="0.4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ref="O707:O769" si="152">$D707/$E707</f>
        <v>102.35414534288638</v>
      </c>
      <c r="P707">
        <f t="shared" si="151"/>
        <v>1.7763636363636363E-2</v>
      </c>
      <c r="Q707" t="str">
        <f t="shared" si="149"/>
        <v>technology</v>
      </c>
      <c r="R707" t="str">
        <f t="shared" ref="R707:R721" si="153">RIGHT(N707,9)</f>
        <v>wearables</v>
      </c>
      <c r="S707" s="11">
        <f t="shared" ref="S707:S770" si="154">(((J707/60)/60)/24)+DATE(1970,1,1)</f>
        <v>42726.491643518515</v>
      </c>
      <c r="T707" s="11">
        <f t="shared" ref="T707:T770" si="155">(((I707/60)/60)/24)+DATE(1970,1,1)</f>
        <v>42756.491643518515</v>
      </c>
    </row>
    <row r="708" spans="1:20" ht="42.75" x14ac:dyDescent="0.4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 t="str">
        <f>IFERROR($D708/$E708,"0")</f>
        <v>0</v>
      </c>
      <c r="P708">
        <f>AVERAGE(E708,D708)</f>
        <v>50000</v>
      </c>
      <c r="Q708" t="str">
        <f t="shared" si="149"/>
        <v>technology</v>
      </c>
      <c r="R708" t="str">
        <f t="shared" si="153"/>
        <v>wearables</v>
      </c>
      <c r="S708" s="11">
        <f t="shared" si="154"/>
        <v>42676.995173611111</v>
      </c>
      <c r="T708" s="11">
        <f t="shared" si="155"/>
        <v>42718.777083333334</v>
      </c>
    </row>
    <row r="709" spans="1:20" ht="42.75" x14ac:dyDescent="0.4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152"/>
        <v>1.266987885359955</v>
      </c>
      <c r="P709">
        <f t="shared" ref="P709:P711" si="156">AVERAGE($E709/$D708)</f>
        <v>0.53670600000000002</v>
      </c>
      <c r="Q709" t="str">
        <f t="shared" si="149"/>
        <v>technology</v>
      </c>
      <c r="R709" t="str">
        <f t="shared" si="153"/>
        <v>wearables</v>
      </c>
      <c r="S709" s="11">
        <f t="shared" si="154"/>
        <v>42696.663506944446</v>
      </c>
      <c r="T709" s="11">
        <f t="shared" si="155"/>
        <v>42736.663506944446</v>
      </c>
    </row>
    <row r="710" spans="1:20" ht="42.75" x14ac:dyDescent="0.4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152"/>
        <v>4.5264229942288106</v>
      </c>
      <c r="P710">
        <f t="shared" si="156"/>
        <v>0.12995588235294117</v>
      </c>
      <c r="Q710" t="str">
        <f t="shared" si="149"/>
        <v>technology</v>
      </c>
      <c r="R710" t="str">
        <f t="shared" si="153"/>
        <v>wearables</v>
      </c>
      <c r="S710" s="11">
        <f t="shared" si="154"/>
        <v>41835.581018518518</v>
      </c>
      <c r="T710" s="11">
        <f t="shared" si="155"/>
        <v>41895.581018518518</v>
      </c>
    </row>
    <row r="711" spans="1:20" ht="28.5" x14ac:dyDescent="0.4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152"/>
        <v>245.90163934426229</v>
      </c>
      <c r="P711">
        <f t="shared" si="156"/>
        <v>1.5250000000000001E-3</v>
      </c>
      <c r="Q711" t="str">
        <f t="shared" si="149"/>
        <v>technology</v>
      </c>
      <c r="R711" t="str">
        <f t="shared" si="153"/>
        <v>wearables</v>
      </c>
      <c r="S711" s="11">
        <f t="shared" si="154"/>
        <v>41948.041192129633</v>
      </c>
      <c r="T711" s="11">
        <f t="shared" si="155"/>
        <v>41978.041192129633</v>
      </c>
    </row>
    <row r="712" spans="1:20" ht="28.5" x14ac:dyDescent="0.4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 t="str">
        <f>IFERROR($D712/$E712,"0")</f>
        <v>0</v>
      </c>
      <c r="P712">
        <f>AVERAGE(E712,D712)</f>
        <v>600</v>
      </c>
      <c r="Q712" t="str">
        <f t="shared" si="149"/>
        <v>technology</v>
      </c>
      <c r="R712" t="str">
        <f t="shared" si="153"/>
        <v>wearables</v>
      </c>
      <c r="S712" s="11">
        <f t="shared" si="154"/>
        <v>41837.984976851854</v>
      </c>
      <c r="T712" s="11">
        <f t="shared" si="155"/>
        <v>41871.030555555553</v>
      </c>
    </row>
    <row r="713" spans="1:20" ht="42.75" x14ac:dyDescent="0.4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152"/>
        <v>2.9593678790210411</v>
      </c>
      <c r="P713">
        <f t="shared" ref="P713:P761" si="157">AVERAGE($E713/$D712)</f>
        <v>28.159166666666668</v>
      </c>
      <c r="Q713" t="str">
        <f t="shared" si="149"/>
        <v>technology</v>
      </c>
      <c r="R713" t="str">
        <f t="shared" si="153"/>
        <v>wearables</v>
      </c>
      <c r="S713" s="11">
        <f t="shared" si="154"/>
        <v>42678.459120370375</v>
      </c>
      <c r="T713" s="11">
        <f t="shared" si="155"/>
        <v>42718.500787037032</v>
      </c>
    </row>
    <row r="714" spans="1:20" ht="42.75" x14ac:dyDescent="0.4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152"/>
        <v>461.90476190476193</v>
      </c>
      <c r="P714">
        <f t="shared" si="157"/>
        <v>1.0499999999999999E-3</v>
      </c>
      <c r="Q714" t="str">
        <f t="shared" si="149"/>
        <v>technology</v>
      </c>
      <c r="R714" t="str">
        <f t="shared" si="153"/>
        <v>wearables</v>
      </c>
      <c r="S714" s="11">
        <f t="shared" si="154"/>
        <v>42384.680925925932</v>
      </c>
      <c r="T714" s="11">
        <f t="shared" si="155"/>
        <v>42414.680925925932</v>
      </c>
    </row>
    <row r="715" spans="1:20" ht="42.75" x14ac:dyDescent="0.4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152"/>
        <v>125.62814070351759</v>
      </c>
      <c r="P715">
        <f t="shared" si="157"/>
        <v>4.1030927835051549E-3</v>
      </c>
      <c r="Q715" t="str">
        <f t="shared" si="149"/>
        <v>technology</v>
      </c>
      <c r="R715" t="str">
        <f t="shared" si="153"/>
        <v>wearables</v>
      </c>
      <c r="S715" s="11">
        <f t="shared" si="154"/>
        <v>42496.529305555552</v>
      </c>
      <c r="T715" s="11">
        <f t="shared" si="155"/>
        <v>42526.529305555552</v>
      </c>
    </row>
    <row r="716" spans="1:20" ht="42.75" x14ac:dyDescent="0.4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152"/>
        <v>6.6696309470875947</v>
      </c>
      <c r="P716">
        <f t="shared" si="157"/>
        <v>8.9959999999999998E-2</v>
      </c>
      <c r="Q716" t="str">
        <f t="shared" si="149"/>
        <v>technology</v>
      </c>
      <c r="R716" t="str">
        <f t="shared" si="153"/>
        <v>wearables</v>
      </c>
      <c r="S716" s="11">
        <f t="shared" si="154"/>
        <v>42734.787986111114</v>
      </c>
      <c r="T716" s="11">
        <f t="shared" si="155"/>
        <v>42794.787986111114</v>
      </c>
    </row>
    <row r="717" spans="1:20" ht="42.75" x14ac:dyDescent="0.4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152"/>
        <v>19.798416126709864</v>
      </c>
      <c r="P717">
        <f t="shared" si="157"/>
        <v>9.2600000000000002E-2</v>
      </c>
      <c r="Q717" t="str">
        <f t="shared" si="149"/>
        <v>technology</v>
      </c>
      <c r="R717" t="str">
        <f t="shared" si="153"/>
        <v>wearables</v>
      </c>
      <c r="S717" s="11">
        <f t="shared" si="154"/>
        <v>42273.090740740736</v>
      </c>
      <c r="T717" s="11">
        <f t="shared" si="155"/>
        <v>42313.132407407407</v>
      </c>
    </row>
    <row r="718" spans="1:20" ht="42.75" x14ac:dyDescent="0.4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152"/>
        <v>9.79020979020979</v>
      </c>
      <c r="P718">
        <f t="shared" si="157"/>
        <v>2.5999999999999999E-2</v>
      </c>
      <c r="Q718" t="str">
        <f t="shared" si="149"/>
        <v>technology</v>
      </c>
      <c r="R718" t="str">
        <f t="shared" si="153"/>
        <v>wearables</v>
      </c>
      <c r="S718" s="11">
        <f t="shared" si="154"/>
        <v>41940.658645833333</v>
      </c>
      <c r="T718" s="11">
        <f t="shared" si="155"/>
        <v>41974</v>
      </c>
    </row>
    <row r="719" spans="1:20" x14ac:dyDescent="0.4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152"/>
        <v>327.86885245901641</v>
      </c>
      <c r="P719">
        <f t="shared" si="157"/>
        <v>4.3571428571428573E-2</v>
      </c>
      <c r="Q719" t="str">
        <f t="shared" si="149"/>
        <v>technology</v>
      </c>
      <c r="R719" t="str">
        <f t="shared" si="153"/>
        <v>wearables</v>
      </c>
      <c r="S719" s="11">
        <f t="shared" si="154"/>
        <v>41857.854189814818</v>
      </c>
      <c r="T719" s="11">
        <f t="shared" si="155"/>
        <v>41887.854189814818</v>
      </c>
    </row>
    <row r="720" spans="1:20" ht="42.75" x14ac:dyDescent="0.4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152"/>
        <v>133.33333333333334</v>
      </c>
      <c r="P720">
        <f t="shared" si="157"/>
        <v>8.9999999999999998E-4</v>
      </c>
      <c r="Q720" t="str">
        <f t="shared" si="149"/>
        <v>technology</v>
      </c>
      <c r="R720" t="str">
        <f t="shared" si="153"/>
        <v>wearables</v>
      </c>
      <c r="S720" s="11">
        <f t="shared" si="154"/>
        <v>42752.845451388886</v>
      </c>
      <c r="T720" s="11">
        <f t="shared" si="155"/>
        <v>42784.249305555553</v>
      </c>
    </row>
    <row r="721" spans="1:20" ht="42.75" x14ac:dyDescent="0.4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152"/>
        <v>77.319587628865975</v>
      </c>
      <c r="P721">
        <f t="shared" si="157"/>
        <v>1.6166666666666666E-2</v>
      </c>
      <c r="Q721" t="str">
        <f t="shared" si="149"/>
        <v>technology</v>
      </c>
      <c r="R721" t="str">
        <f t="shared" si="153"/>
        <v>wearables</v>
      </c>
      <c r="S721" s="11">
        <f t="shared" si="154"/>
        <v>42409.040231481486</v>
      </c>
      <c r="T721" s="11">
        <f t="shared" si="155"/>
        <v>42423.040231481486</v>
      </c>
    </row>
    <row r="722" spans="1:20" ht="42.75" x14ac:dyDescent="0.4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152"/>
        <v>0.69469835466179164</v>
      </c>
      <c r="P722">
        <f t="shared" si="157"/>
        <v>0.18233333333333332</v>
      </c>
      <c r="Q722" t="str">
        <f>LEFT(N722,10)</f>
        <v>publishing</v>
      </c>
      <c r="R722" t="str">
        <f>RIGHT(N722,10)</f>
        <v>nonfiction</v>
      </c>
      <c r="S722" s="11">
        <f t="shared" si="154"/>
        <v>40909.649201388893</v>
      </c>
      <c r="T722" s="11">
        <f t="shared" si="155"/>
        <v>40937.649201388893</v>
      </c>
    </row>
    <row r="723" spans="1:20" ht="57" x14ac:dyDescent="0.4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152"/>
        <v>0.81893538400079902</v>
      </c>
      <c r="P723">
        <f t="shared" si="157"/>
        <v>5.27</v>
      </c>
      <c r="Q723" t="str">
        <f t="shared" ref="Q723:Q781" si="158">LEFT(N723,10)</f>
        <v>publishing</v>
      </c>
      <c r="R723" t="str">
        <f t="shared" ref="R723:R761" si="159">RIGHT(N723,10)</f>
        <v>nonfiction</v>
      </c>
      <c r="S723" s="11">
        <f t="shared" si="154"/>
        <v>41807.571840277778</v>
      </c>
      <c r="T723" s="11">
        <f t="shared" si="155"/>
        <v>41852.571840277778</v>
      </c>
    </row>
    <row r="724" spans="1:20" ht="42.75" x14ac:dyDescent="0.4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152"/>
        <v>0.75743804156819972</v>
      </c>
      <c r="P724">
        <f t="shared" si="157"/>
        <v>4.0251219512195124</v>
      </c>
      <c r="Q724" t="str">
        <f t="shared" si="158"/>
        <v>publishing</v>
      </c>
      <c r="R724" t="str">
        <f t="shared" si="159"/>
        <v>nonfiction</v>
      </c>
      <c r="S724" s="11">
        <f t="shared" si="154"/>
        <v>40977.805300925924</v>
      </c>
      <c r="T724" s="11">
        <f t="shared" si="155"/>
        <v>41007.76363425926</v>
      </c>
    </row>
    <row r="725" spans="1:20" ht="28.5" x14ac:dyDescent="0.4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152"/>
        <v>0.91424392027793011</v>
      </c>
      <c r="P725">
        <f t="shared" si="157"/>
        <v>0.21876000000000001</v>
      </c>
      <c r="Q725" t="str">
        <f t="shared" si="158"/>
        <v>publishing</v>
      </c>
      <c r="R725" t="str">
        <f t="shared" si="159"/>
        <v>nonfiction</v>
      </c>
      <c r="S725" s="11">
        <f t="shared" si="154"/>
        <v>42184.816539351858</v>
      </c>
      <c r="T725" s="11">
        <f t="shared" si="155"/>
        <v>42215.165972222225</v>
      </c>
    </row>
    <row r="726" spans="1:20" ht="42.75" x14ac:dyDescent="0.4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152"/>
        <v>0.94812278460952915</v>
      </c>
      <c r="P726">
        <f t="shared" si="157"/>
        <v>1.476602</v>
      </c>
      <c r="Q726" t="str">
        <f t="shared" si="158"/>
        <v>publishing</v>
      </c>
      <c r="R726" t="str">
        <f t="shared" si="159"/>
        <v>nonfiction</v>
      </c>
      <c r="S726" s="11">
        <f t="shared" si="154"/>
        <v>40694.638460648144</v>
      </c>
      <c r="T726" s="11">
        <f t="shared" si="155"/>
        <v>40724.638460648144</v>
      </c>
    </row>
    <row r="727" spans="1:20" ht="42.75" x14ac:dyDescent="0.4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152"/>
        <v>0.99651220727453915</v>
      </c>
      <c r="P727">
        <f t="shared" si="157"/>
        <v>2.867142857142857</v>
      </c>
      <c r="Q727" t="str">
        <f t="shared" si="158"/>
        <v>publishing</v>
      </c>
      <c r="R727" t="str">
        <f t="shared" si="159"/>
        <v>nonfiction</v>
      </c>
      <c r="S727" s="11">
        <f t="shared" si="154"/>
        <v>42321.626296296294</v>
      </c>
      <c r="T727" s="11">
        <f t="shared" si="155"/>
        <v>42351.626296296294</v>
      </c>
    </row>
    <row r="728" spans="1:20" ht="42.75" x14ac:dyDescent="0.4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152"/>
        <v>0.98619329388560162</v>
      </c>
      <c r="P728">
        <f t="shared" si="157"/>
        <v>0.12675</v>
      </c>
      <c r="Q728" t="str">
        <f t="shared" si="158"/>
        <v>publishing</v>
      </c>
      <c r="R728" t="str">
        <f t="shared" si="159"/>
        <v>nonfiction</v>
      </c>
      <c r="S728" s="11">
        <f t="shared" si="154"/>
        <v>41346.042673611111</v>
      </c>
      <c r="T728" s="11">
        <f t="shared" si="155"/>
        <v>41376.042673611111</v>
      </c>
    </row>
    <row r="729" spans="1:20" ht="42.75" x14ac:dyDescent="0.4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152"/>
        <v>0.64302774205401436</v>
      </c>
      <c r="P729">
        <f t="shared" si="157"/>
        <v>2.1772</v>
      </c>
      <c r="Q729" t="str">
        <f t="shared" si="158"/>
        <v>publishing</v>
      </c>
      <c r="R729" t="str">
        <f t="shared" si="159"/>
        <v>nonfiction</v>
      </c>
      <c r="S729" s="11">
        <f t="shared" si="154"/>
        <v>41247.020243055551</v>
      </c>
      <c r="T729" s="11">
        <f t="shared" si="155"/>
        <v>41288.888888888891</v>
      </c>
    </row>
    <row r="730" spans="1:20" ht="42.75" x14ac:dyDescent="0.4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152"/>
        <v>0.94727469071481352</v>
      </c>
      <c r="P730">
        <f t="shared" si="157"/>
        <v>2.2621285714285713</v>
      </c>
      <c r="Q730" t="str">
        <f t="shared" si="158"/>
        <v>publishing</v>
      </c>
      <c r="R730" t="str">
        <f t="shared" si="159"/>
        <v>nonfiction</v>
      </c>
      <c r="S730" s="11">
        <f t="shared" si="154"/>
        <v>40731.837465277778</v>
      </c>
      <c r="T730" s="11">
        <f t="shared" si="155"/>
        <v>40776.837465277778</v>
      </c>
    </row>
    <row r="731" spans="1:20" ht="42.75" x14ac:dyDescent="0.4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152"/>
        <v>0.76540375047837739</v>
      </c>
      <c r="P731">
        <f t="shared" si="157"/>
        <v>0.69679999999999997</v>
      </c>
      <c r="Q731" t="str">
        <f t="shared" si="158"/>
        <v>publishing</v>
      </c>
      <c r="R731" t="str">
        <f t="shared" si="159"/>
        <v>nonfiction</v>
      </c>
      <c r="S731" s="11">
        <f t="shared" si="154"/>
        <v>41111.185891203706</v>
      </c>
      <c r="T731" s="11">
        <f t="shared" si="155"/>
        <v>41171.185891203706</v>
      </c>
    </row>
    <row r="732" spans="1:20" ht="28.5" x14ac:dyDescent="0.4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152"/>
        <v>0.7564868749527196</v>
      </c>
      <c r="P732">
        <f t="shared" si="157"/>
        <v>6.6094999999999997</v>
      </c>
      <c r="Q732" t="str">
        <f t="shared" si="158"/>
        <v>publishing</v>
      </c>
      <c r="R732" t="str">
        <f t="shared" si="159"/>
        <v>nonfiction</v>
      </c>
      <c r="S732" s="11">
        <f t="shared" si="154"/>
        <v>40854.745266203703</v>
      </c>
      <c r="T732" s="11">
        <f t="shared" si="155"/>
        <v>40884.745266203703</v>
      </c>
    </row>
    <row r="733" spans="1:20" ht="42.75" x14ac:dyDescent="0.4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152"/>
        <v>0.79365079365079361</v>
      </c>
      <c r="P733">
        <f t="shared" si="157"/>
        <v>0.315</v>
      </c>
      <c r="Q733" t="str">
        <f t="shared" si="158"/>
        <v>publishing</v>
      </c>
      <c r="R733" t="str">
        <f t="shared" si="159"/>
        <v>nonfiction</v>
      </c>
      <c r="S733" s="11">
        <f t="shared" si="154"/>
        <v>40879.795682870368</v>
      </c>
      <c r="T733" s="11">
        <f t="shared" si="155"/>
        <v>40930.25</v>
      </c>
    </row>
    <row r="734" spans="1:20" ht="42.75" x14ac:dyDescent="0.4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152"/>
        <v>0.625</v>
      </c>
      <c r="P734">
        <f t="shared" si="157"/>
        <v>1.2800000000000001E-2</v>
      </c>
      <c r="Q734" t="str">
        <f t="shared" si="158"/>
        <v>publishing</v>
      </c>
      <c r="R734" t="str">
        <f t="shared" si="159"/>
        <v>nonfiction</v>
      </c>
      <c r="S734" s="11">
        <f t="shared" si="154"/>
        <v>41486.424317129626</v>
      </c>
      <c r="T734" s="11">
        <f t="shared" si="155"/>
        <v>41546.424317129626</v>
      </c>
    </row>
    <row r="735" spans="1:20" ht="57" x14ac:dyDescent="0.4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152"/>
        <v>0.83001328021248344</v>
      </c>
      <c r="P735">
        <f t="shared" si="157"/>
        <v>75.3</v>
      </c>
      <c r="Q735" t="str">
        <f t="shared" si="158"/>
        <v>publishing</v>
      </c>
      <c r="R735" t="str">
        <f t="shared" si="159"/>
        <v>nonfiction</v>
      </c>
      <c r="S735" s="11">
        <f t="shared" si="154"/>
        <v>41598.420046296298</v>
      </c>
      <c r="T735" s="11">
        <f t="shared" si="155"/>
        <v>41628.420046296298</v>
      </c>
    </row>
    <row r="736" spans="1:20" ht="28.5" x14ac:dyDescent="0.4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152"/>
        <v>0.79662605435801315</v>
      </c>
      <c r="P736">
        <f t="shared" si="157"/>
        <v>4.2679999999999998</v>
      </c>
      <c r="Q736" t="str">
        <f t="shared" si="158"/>
        <v>publishing</v>
      </c>
      <c r="R736" t="str">
        <f t="shared" si="159"/>
        <v>nonfiction</v>
      </c>
      <c r="S736" s="11">
        <f t="shared" si="154"/>
        <v>42102.164583333331</v>
      </c>
      <c r="T736" s="11">
        <f t="shared" si="155"/>
        <v>42133.208333333328</v>
      </c>
    </row>
    <row r="737" spans="1:20" ht="42.75" x14ac:dyDescent="0.4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152"/>
        <v>0.87407710475907086</v>
      </c>
      <c r="P737">
        <f t="shared" si="157"/>
        <v>6.3259999999999996</v>
      </c>
      <c r="Q737" t="str">
        <f t="shared" si="158"/>
        <v>publishing</v>
      </c>
      <c r="R737" t="str">
        <f t="shared" si="159"/>
        <v>nonfiction</v>
      </c>
      <c r="S737" s="11">
        <f t="shared" si="154"/>
        <v>41946.029467592591</v>
      </c>
      <c r="T737" s="11">
        <f t="shared" si="155"/>
        <v>41977.027083333334</v>
      </c>
    </row>
    <row r="738" spans="1:20" ht="42.75" x14ac:dyDescent="0.4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152"/>
        <v>0.31732040546496254</v>
      </c>
      <c r="P738">
        <f t="shared" si="157"/>
        <v>0.24138297872340425</v>
      </c>
      <c r="Q738" t="str">
        <f t="shared" si="158"/>
        <v>publishing</v>
      </c>
      <c r="R738" t="str">
        <f t="shared" si="159"/>
        <v>nonfiction</v>
      </c>
      <c r="S738" s="11">
        <f t="shared" si="154"/>
        <v>41579.734259259261</v>
      </c>
      <c r="T738" s="11">
        <f t="shared" si="155"/>
        <v>41599.207638888889</v>
      </c>
    </row>
    <row r="739" spans="1:20" ht="42.75" x14ac:dyDescent="0.4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152"/>
        <v>0.81699346405228757</v>
      </c>
      <c r="P739">
        <f t="shared" si="157"/>
        <v>1.7</v>
      </c>
      <c r="Q739" t="str">
        <f t="shared" si="158"/>
        <v>publishing</v>
      </c>
      <c r="R739" t="str">
        <f t="shared" si="159"/>
        <v>nonfiction</v>
      </c>
      <c r="S739" s="11">
        <f t="shared" si="154"/>
        <v>41667.275312500002</v>
      </c>
      <c r="T739" s="11">
        <f t="shared" si="155"/>
        <v>41684.833333333336</v>
      </c>
    </row>
    <row r="740" spans="1:20" ht="28.5" x14ac:dyDescent="0.4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152"/>
        <v>0.93691442848219864</v>
      </c>
      <c r="P740">
        <f t="shared" si="157"/>
        <v>0.32019999999999998</v>
      </c>
      <c r="Q740" t="str">
        <f t="shared" si="158"/>
        <v>publishing</v>
      </c>
      <c r="R740" t="str">
        <f t="shared" si="159"/>
        <v>nonfiction</v>
      </c>
      <c r="S740" s="11">
        <f t="shared" si="154"/>
        <v>41943.604097222218</v>
      </c>
      <c r="T740" s="11">
        <f t="shared" si="155"/>
        <v>41974.207638888889</v>
      </c>
    </row>
    <row r="741" spans="1:20" ht="42.75" x14ac:dyDescent="0.4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152"/>
        <v>0.63157894736842102</v>
      </c>
      <c r="P741">
        <f t="shared" si="157"/>
        <v>6.333333333333333</v>
      </c>
      <c r="Q741" t="str">
        <f t="shared" si="158"/>
        <v>publishing</v>
      </c>
      <c r="R741" t="str">
        <f t="shared" si="159"/>
        <v>nonfiction</v>
      </c>
      <c r="S741" s="11">
        <f t="shared" si="154"/>
        <v>41829.502650462964</v>
      </c>
      <c r="T741" s="11">
        <f t="shared" si="155"/>
        <v>41862.502650462964</v>
      </c>
    </row>
    <row r="742" spans="1:20" ht="42.75" x14ac:dyDescent="0.4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152"/>
        <v>0.93109869646182497</v>
      </c>
      <c r="P742">
        <f t="shared" si="157"/>
        <v>0.53700000000000003</v>
      </c>
      <c r="Q742" t="str">
        <f t="shared" si="158"/>
        <v>publishing</v>
      </c>
      <c r="R742" t="str">
        <f t="shared" si="159"/>
        <v>nonfiction</v>
      </c>
      <c r="S742" s="11">
        <f t="shared" si="154"/>
        <v>42162.146782407406</v>
      </c>
      <c r="T742" s="11">
        <f t="shared" si="155"/>
        <v>42176.146782407406</v>
      </c>
    </row>
    <row r="743" spans="1:20" ht="28.5" x14ac:dyDescent="0.4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152"/>
        <v>0.97789947193428517</v>
      </c>
      <c r="P743">
        <f t="shared" si="157"/>
        <v>4.4312666666666667</v>
      </c>
      <c r="Q743" t="str">
        <f t="shared" si="158"/>
        <v>publishing</v>
      </c>
      <c r="R743" t="str">
        <f t="shared" si="159"/>
        <v>nonfiction</v>
      </c>
      <c r="S743" s="11">
        <f t="shared" si="154"/>
        <v>41401.648217592592</v>
      </c>
      <c r="T743" s="11">
        <f t="shared" si="155"/>
        <v>41436.648217592592</v>
      </c>
    </row>
    <row r="744" spans="1:20" ht="57" x14ac:dyDescent="0.4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152"/>
        <v>0.90322580645161288</v>
      </c>
      <c r="P744">
        <f t="shared" si="157"/>
        <v>0.11923076923076924</v>
      </c>
      <c r="Q744" t="str">
        <f t="shared" si="158"/>
        <v>publishing</v>
      </c>
      <c r="R744" t="str">
        <f t="shared" si="159"/>
        <v>nonfiction</v>
      </c>
      <c r="S744" s="11">
        <f t="shared" si="154"/>
        <v>41689.917962962965</v>
      </c>
      <c r="T744" s="11">
        <f t="shared" si="155"/>
        <v>41719.876296296294</v>
      </c>
    </row>
    <row r="745" spans="1:20" ht="42.75" x14ac:dyDescent="0.4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152"/>
        <v>0.67567567567567566</v>
      </c>
      <c r="P745">
        <f t="shared" si="157"/>
        <v>0.58142857142857141</v>
      </c>
      <c r="Q745" t="str">
        <f t="shared" si="158"/>
        <v>publishing</v>
      </c>
      <c r="R745" t="str">
        <f t="shared" si="159"/>
        <v>nonfiction</v>
      </c>
      <c r="S745" s="11">
        <f t="shared" si="154"/>
        <v>40990.709317129629</v>
      </c>
      <c r="T745" s="11">
        <f t="shared" si="155"/>
        <v>41015.875</v>
      </c>
    </row>
    <row r="746" spans="1:20" ht="28.5" x14ac:dyDescent="0.4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152"/>
        <v>0.97732603596559808</v>
      </c>
      <c r="P746">
        <f t="shared" si="157"/>
        <v>9.3018181818181827</v>
      </c>
      <c r="Q746" t="str">
        <f t="shared" si="158"/>
        <v>publishing</v>
      </c>
      <c r="R746" t="str">
        <f t="shared" si="159"/>
        <v>nonfiction</v>
      </c>
      <c r="S746" s="11">
        <f t="shared" si="154"/>
        <v>41226.95721064815</v>
      </c>
      <c r="T746" s="11">
        <f t="shared" si="155"/>
        <v>41256.95721064815</v>
      </c>
    </row>
    <row r="747" spans="1:20" ht="42.75" x14ac:dyDescent="0.4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152"/>
        <v>0.55835010060362178</v>
      </c>
      <c r="P747">
        <f t="shared" si="157"/>
        <v>0.79520000000000002</v>
      </c>
      <c r="Q747" t="str">
        <f t="shared" si="158"/>
        <v>publishing</v>
      </c>
      <c r="R747" t="str">
        <f t="shared" si="159"/>
        <v>nonfiction</v>
      </c>
      <c r="S747" s="11">
        <f t="shared" si="154"/>
        <v>41367.572280092594</v>
      </c>
      <c r="T747" s="11">
        <f t="shared" si="155"/>
        <v>41397.572280092594</v>
      </c>
    </row>
    <row r="748" spans="1:20" x14ac:dyDescent="0.4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152"/>
        <v>0.90024110910186861</v>
      </c>
      <c r="P748">
        <f t="shared" si="157"/>
        <v>1.4945945945945946</v>
      </c>
      <c r="Q748" t="str">
        <f t="shared" si="158"/>
        <v>publishing</v>
      </c>
      <c r="R748" t="str">
        <f t="shared" si="159"/>
        <v>nonfiction</v>
      </c>
      <c r="S748" s="11">
        <f t="shared" si="154"/>
        <v>41157.042928240742</v>
      </c>
      <c r="T748" s="11">
        <f t="shared" si="155"/>
        <v>41175.165972222225</v>
      </c>
    </row>
    <row r="749" spans="1:20" ht="42.75" x14ac:dyDescent="0.4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152"/>
        <v>0.99957161216621448</v>
      </c>
      <c r="P749">
        <f t="shared" si="157"/>
        <v>2.3444928021426179</v>
      </c>
      <c r="Q749" t="str">
        <f t="shared" si="158"/>
        <v>publishing</v>
      </c>
      <c r="R749" t="str">
        <f t="shared" si="159"/>
        <v>nonfiction</v>
      </c>
      <c r="S749" s="11">
        <f t="shared" si="154"/>
        <v>41988.548831018517</v>
      </c>
      <c r="T749" s="11">
        <f t="shared" si="155"/>
        <v>42019.454166666663</v>
      </c>
    </row>
    <row r="750" spans="1:20" ht="42.75" x14ac:dyDescent="0.4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152"/>
        <v>0.99750623441396513</v>
      </c>
      <c r="P750">
        <f t="shared" si="157"/>
        <v>0.28642857142857142</v>
      </c>
      <c r="Q750" t="str">
        <f t="shared" si="158"/>
        <v>publishing</v>
      </c>
      <c r="R750" t="str">
        <f t="shared" si="159"/>
        <v>nonfiction</v>
      </c>
      <c r="S750" s="11">
        <f t="shared" si="154"/>
        <v>41831.846828703703</v>
      </c>
      <c r="T750" s="11">
        <f t="shared" si="155"/>
        <v>41861.846828703703</v>
      </c>
    </row>
    <row r="751" spans="1:20" ht="42.75" x14ac:dyDescent="0.4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152"/>
        <v>0.94732853353543012</v>
      </c>
      <c r="P751">
        <f t="shared" si="157"/>
        <v>5.2779999999999996</v>
      </c>
      <c r="Q751" t="str">
        <f t="shared" si="158"/>
        <v>publishing</v>
      </c>
      <c r="R751" t="str">
        <f t="shared" si="159"/>
        <v>nonfiction</v>
      </c>
      <c r="S751" s="11">
        <f t="shared" si="154"/>
        <v>42733.94131944445</v>
      </c>
      <c r="T751" s="11">
        <f t="shared" si="155"/>
        <v>42763.94131944445</v>
      </c>
    </row>
    <row r="752" spans="1:20" ht="42.75" x14ac:dyDescent="0.4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152"/>
        <v>0.97477516999341962</v>
      </c>
      <c r="P752">
        <f t="shared" si="157"/>
        <v>0.45590000000000003</v>
      </c>
      <c r="Q752" t="str">
        <f t="shared" si="158"/>
        <v>publishing</v>
      </c>
      <c r="R752" t="str">
        <f t="shared" si="159"/>
        <v>nonfiction</v>
      </c>
      <c r="S752" s="11">
        <f t="shared" si="154"/>
        <v>41299.878148148149</v>
      </c>
      <c r="T752" s="11">
        <f t="shared" si="155"/>
        <v>41329.878148148149</v>
      </c>
    </row>
    <row r="753" spans="1:20" ht="42.75" x14ac:dyDescent="0.4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152"/>
        <v>0.84388185654008441</v>
      </c>
      <c r="P753">
        <f t="shared" si="157"/>
        <v>0.79995499549954996</v>
      </c>
      <c r="Q753" t="str">
        <f t="shared" si="158"/>
        <v>publishing</v>
      </c>
      <c r="R753" t="str">
        <f t="shared" si="159"/>
        <v>nonfiction</v>
      </c>
      <c r="S753" s="11">
        <f t="shared" si="154"/>
        <v>40713.630497685182</v>
      </c>
      <c r="T753" s="11">
        <f t="shared" si="155"/>
        <v>40759.630497685182</v>
      </c>
    </row>
    <row r="754" spans="1:20" ht="42.75" x14ac:dyDescent="0.4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152"/>
        <v>0.89525514771709935</v>
      </c>
      <c r="P754">
        <f t="shared" si="157"/>
        <v>1.8616666666666666</v>
      </c>
      <c r="Q754" t="str">
        <f t="shared" si="158"/>
        <v>publishing</v>
      </c>
      <c r="R754" t="str">
        <f t="shared" si="159"/>
        <v>nonfiction</v>
      </c>
      <c r="S754" s="11">
        <f t="shared" si="154"/>
        <v>42639.421493055561</v>
      </c>
      <c r="T754" s="11">
        <f t="shared" si="155"/>
        <v>42659.458333333328</v>
      </c>
    </row>
    <row r="755" spans="1:20" ht="42.75" x14ac:dyDescent="0.4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152"/>
        <v>0.78125</v>
      </c>
      <c r="P755">
        <f t="shared" si="157"/>
        <v>2.56</v>
      </c>
      <c r="Q755" t="str">
        <f t="shared" si="158"/>
        <v>publishing</v>
      </c>
      <c r="R755" t="str">
        <f t="shared" si="159"/>
        <v>nonfiction</v>
      </c>
      <c r="S755" s="11">
        <f t="shared" si="154"/>
        <v>42019.590173611112</v>
      </c>
      <c r="T755" s="11">
        <f t="shared" si="155"/>
        <v>42049.590173611112</v>
      </c>
    </row>
    <row r="756" spans="1:20" ht="42.75" x14ac:dyDescent="0.4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152"/>
        <v>0.96385542168674698</v>
      </c>
      <c r="P756">
        <f t="shared" si="157"/>
        <v>0.20749999999999999</v>
      </c>
      <c r="Q756" t="str">
        <f t="shared" si="158"/>
        <v>publishing</v>
      </c>
      <c r="R756" t="str">
        <f t="shared" si="159"/>
        <v>nonfiction</v>
      </c>
      <c r="S756" s="11">
        <f t="shared" si="154"/>
        <v>41249.749085648145</v>
      </c>
      <c r="T756" s="11">
        <f t="shared" si="155"/>
        <v>41279.749085648145</v>
      </c>
    </row>
    <row r="757" spans="1:20" ht="42.75" x14ac:dyDescent="0.4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152"/>
        <v>0.9812810820782748</v>
      </c>
      <c r="P757">
        <f t="shared" si="157"/>
        <v>1.2738450000000001</v>
      </c>
      <c r="Q757" t="str">
        <f t="shared" si="158"/>
        <v>publishing</v>
      </c>
      <c r="R757" t="str">
        <f t="shared" si="159"/>
        <v>nonfiction</v>
      </c>
      <c r="S757" s="11">
        <f t="shared" si="154"/>
        <v>41383.605057870373</v>
      </c>
      <c r="T757" s="11">
        <f t="shared" si="155"/>
        <v>41414.02847222222</v>
      </c>
    </row>
    <row r="758" spans="1:20" ht="42.75" x14ac:dyDescent="0.4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152"/>
        <v>0.84951456310679607</v>
      </c>
      <c r="P758">
        <f t="shared" si="157"/>
        <v>0.3296</v>
      </c>
      <c r="Q758" t="str">
        <f t="shared" si="158"/>
        <v>publishing</v>
      </c>
      <c r="R758" t="str">
        <f t="shared" si="159"/>
        <v>nonfiction</v>
      </c>
      <c r="S758" s="11">
        <f t="shared" si="154"/>
        <v>40590.766886574071</v>
      </c>
      <c r="T758" s="11">
        <f t="shared" si="155"/>
        <v>40651.725219907406</v>
      </c>
    </row>
    <row r="759" spans="1:20" ht="42.75" x14ac:dyDescent="0.4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152"/>
        <v>0.42016806722689076</v>
      </c>
      <c r="P759">
        <f t="shared" si="157"/>
        <v>0.85</v>
      </c>
      <c r="Q759" t="str">
        <f t="shared" si="158"/>
        <v>publishing</v>
      </c>
      <c r="R759" t="str">
        <f t="shared" si="159"/>
        <v>nonfiction</v>
      </c>
      <c r="S759" s="11">
        <f t="shared" si="154"/>
        <v>41235.054560185185</v>
      </c>
      <c r="T759" s="11">
        <f t="shared" si="155"/>
        <v>41249.054560185185</v>
      </c>
    </row>
    <row r="760" spans="1:20" ht="28.5" x14ac:dyDescent="0.4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152"/>
        <v>0.98039215686274506</v>
      </c>
      <c r="P760">
        <f t="shared" si="157"/>
        <v>10.199999999999999</v>
      </c>
      <c r="Q760" t="str">
        <f t="shared" si="158"/>
        <v>publishing</v>
      </c>
      <c r="R760" t="str">
        <f t="shared" si="159"/>
        <v>nonfiction</v>
      </c>
      <c r="S760" s="11">
        <f t="shared" si="154"/>
        <v>40429.836435185185</v>
      </c>
      <c r="T760" s="11">
        <f t="shared" si="155"/>
        <v>40459.836435185185</v>
      </c>
    </row>
    <row r="761" spans="1:20" ht="42.75" x14ac:dyDescent="0.4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152"/>
        <v>0.98116169544740972</v>
      </c>
      <c r="P761">
        <f t="shared" si="157"/>
        <v>2.0384000000000002</v>
      </c>
      <c r="Q761" t="str">
        <f t="shared" si="158"/>
        <v>publishing</v>
      </c>
      <c r="R761" t="str">
        <f t="shared" si="159"/>
        <v>nonfiction</v>
      </c>
      <c r="S761" s="11">
        <f t="shared" si="154"/>
        <v>41789.330312500002</v>
      </c>
      <c r="T761" s="11">
        <f t="shared" si="155"/>
        <v>41829.330312500002</v>
      </c>
    </row>
    <row r="762" spans="1:20" ht="42.75" x14ac:dyDescent="0.4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 t="str">
        <f>IFERROR($D762/$E762,"0")</f>
        <v>0</v>
      </c>
      <c r="P762">
        <f>AVERAGE(E762,D762)</f>
        <v>1100</v>
      </c>
      <c r="Q762" t="str">
        <f t="shared" si="158"/>
        <v>publishing</v>
      </c>
      <c r="R762" t="str">
        <f>RIGHT(N762,7)</f>
        <v>fiction</v>
      </c>
      <c r="S762" s="11">
        <f t="shared" si="154"/>
        <v>42670.764039351852</v>
      </c>
      <c r="T762" s="11">
        <f t="shared" si="155"/>
        <v>42700.805706018517</v>
      </c>
    </row>
    <row r="763" spans="1:20" ht="42.75" x14ac:dyDescent="0.4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152"/>
        <v>21.276595744680851</v>
      </c>
      <c r="P763">
        <f>AVERAGE($E763/$D762)</f>
        <v>0.10681818181818181</v>
      </c>
      <c r="Q763" t="str">
        <f t="shared" si="158"/>
        <v>publishing</v>
      </c>
      <c r="R763" t="str">
        <f t="shared" ref="R763:R781" si="160">RIGHT(N763,7)</f>
        <v>fiction</v>
      </c>
      <c r="S763" s="11">
        <f t="shared" si="154"/>
        <v>41642.751458333332</v>
      </c>
      <c r="T763" s="11">
        <f t="shared" si="155"/>
        <v>41672.751458333332</v>
      </c>
    </row>
    <row r="764" spans="1:20" ht="42.75" x14ac:dyDescent="0.4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 t="str">
        <f>IFERROR($D764/$E764,"0")</f>
        <v>0</v>
      </c>
      <c r="P764">
        <f>AVERAGE(E764,D764)</f>
        <v>1750</v>
      </c>
      <c r="Q764" t="str">
        <f t="shared" si="158"/>
        <v>publishing</v>
      </c>
      <c r="R764" t="str">
        <f t="shared" si="160"/>
        <v>fiction</v>
      </c>
      <c r="S764" s="11">
        <f t="shared" si="154"/>
        <v>42690.858449074076</v>
      </c>
      <c r="T764" s="11">
        <f t="shared" si="155"/>
        <v>42708.25</v>
      </c>
    </row>
    <row r="765" spans="1:20" ht="42.75" x14ac:dyDescent="0.4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152"/>
        <v>858</v>
      </c>
      <c r="P765">
        <f>AVERAGE($E765/$D764)</f>
        <v>1.4285714285714286E-3</v>
      </c>
      <c r="Q765" t="str">
        <f t="shared" si="158"/>
        <v>publishing</v>
      </c>
      <c r="R765" t="str">
        <f t="shared" si="160"/>
        <v>fiction</v>
      </c>
      <c r="S765" s="11">
        <f t="shared" si="154"/>
        <v>41471.446851851848</v>
      </c>
      <c r="T765" s="11">
        <f t="shared" si="155"/>
        <v>41501.446851851848</v>
      </c>
    </row>
    <row r="766" spans="1:20" ht="42.75" x14ac:dyDescent="0.4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 t="str">
        <f>IFERROR($D766/$E766,"0")</f>
        <v>0</v>
      </c>
      <c r="P766">
        <f>AVERAGE(E766,D766)</f>
        <v>2500</v>
      </c>
      <c r="Q766" t="str">
        <f t="shared" si="158"/>
        <v>publishing</v>
      </c>
      <c r="R766" t="str">
        <f t="shared" si="160"/>
        <v>fiction</v>
      </c>
      <c r="S766" s="11">
        <f t="shared" si="154"/>
        <v>42227.173159722224</v>
      </c>
      <c r="T766" s="11">
        <f t="shared" si="155"/>
        <v>42257.173159722224</v>
      </c>
    </row>
    <row r="767" spans="1:20" ht="42.75" x14ac:dyDescent="0.4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152"/>
        <v>2.7766759222530744</v>
      </c>
      <c r="P767">
        <f>AVERAGE($E767/$D766)</f>
        <v>0.50419999999999998</v>
      </c>
      <c r="Q767" t="str">
        <f t="shared" si="158"/>
        <v>publishing</v>
      </c>
      <c r="R767" t="str">
        <f t="shared" si="160"/>
        <v>fiction</v>
      </c>
      <c r="S767" s="11">
        <f t="shared" si="154"/>
        <v>41901.542638888888</v>
      </c>
      <c r="T767" s="11">
        <f t="shared" si="155"/>
        <v>41931.542638888888</v>
      </c>
    </row>
    <row r="768" spans="1:20" ht="42.75" x14ac:dyDescent="0.4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 t="str">
        <f>IFERROR($D768/$E768,"0")</f>
        <v>0</v>
      </c>
      <c r="P768">
        <f>AVERAGE(E768,D768)</f>
        <v>2000</v>
      </c>
      <c r="Q768" t="str">
        <f t="shared" si="158"/>
        <v>publishing</v>
      </c>
      <c r="R768" t="str">
        <f t="shared" si="160"/>
        <v>fiction</v>
      </c>
      <c r="S768" s="11">
        <f t="shared" si="154"/>
        <v>42021.783368055556</v>
      </c>
      <c r="T768" s="11">
        <f t="shared" si="155"/>
        <v>42051.783368055556</v>
      </c>
    </row>
    <row r="769" spans="1:20" ht="57" x14ac:dyDescent="0.4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152"/>
        <v>28.248587570621471</v>
      </c>
      <c r="P769">
        <f>AVERAGE($E769/$D768)</f>
        <v>4.4249999999999998E-2</v>
      </c>
      <c r="Q769" t="str">
        <f t="shared" si="158"/>
        <v>publishing</v>
      </c>
      <c r="R769" t="str">
        <f t="shared" si="160"/>
        <v>fiction</v>
      </c>
      <c r="S769" s="11">
        <f t="shared" si="154"/>
        <v>42115.143634259264</v>
      </c>
      <c r="T769" s="11">
        <f t="shared" si="155"/>
        <v>42145.143634259264</v>
      </c>
    </row>
    <row r="770" spans="1:20" ht="42.75" x14ac:dyDescent="0.4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 t="str">
        <f>IFERROR($D770/$E770,"0")</f>
        <v>0</v>
      </c>
      <c r="P770">
        <f>AVERAGE(E770,D770)</f>
        <v>1250</v>
      </c>
      <c r="Q770" t="str">
        <f t="shared" si="158"/>
        <v>publishing</v>
      </c>
      <c r="R770" t="str">
        <f t="shared" si="160"/>
        <v>fiction</v>
      </c>
      <c r="S770" s="11">
        <f t="shared" si="154"/>
        <v>41594.207060185188</v>
      </c>
      <c r="T770" s="11">
        <f t="shared" si="155"/>
        <v>41624.207060185188</v>
      </c>
    </row>
    <row r="771" spans="1:20" ht="42.75" x14ac:dyDescent="0.4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ref="O771:O834" si="161">$D771/$E771</f>
        <v>2.4154589371980677</v>
      </c>
      <c r="P771">
        <f>AVERAGE($E771/$D770)</f>
        <v>0.66239999999999999</v>
      </c>
      <c r="Q771" t="str">
        <f t="shared" si="158"/>
        <v>publishing</v>
      </c>
      <c r="R771" t="str">
        <f t="shared" si="160"/>
        <v>fiction</v>
      </c>
      <c r="S771" s="11">
        <f t="shared" ref="S771:S834" si="162">(((J771/60)/60)/24)+DATE(1970,1,1)</f>
        <v>41604.996458333335</v>
      </c>
      <c r="T771" s="11">
        <f t="shared" ref="T771:T834" si="163">(((I771/60)/60)/24)+DATE(1970,1,1)</f>
        <v>41634.996458333335</v>
      </c>
    </row>
    <row r="772" spans="1:20" ht="42.75" x14ac:dyDescent="0.4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 t="str">
        <f>IFERROR($D772/$E772,"0")</f>
        <v>0</v>
      </c>
      <c r="P772">
        <f>AVERAGE(E772,D772)</f>
        <v>8750</v>
      </c>
      <c r="Q772" t="str">
        <f t="shared" si="158"/>
        <v>publishing</v>
      </c>
      <c r="R772" t="str">
        <f t="shared" si="160"/>
        <v>fiction</v>
      </c>
      <c r="S772" s="11">
        <f t="shared" si="162"/>
        <v>41289.999641203707</v>
      </c>
      <c r="T772" s="11">
        <f t="shared" si="163"/>
        <v>41329.999641203707</v>
      </c>
    </row>
    <row r="773" spans="1:20" ht="42.75" x14ac:dyDescent="0.4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161"/>
        <v>3800</v>
      </c>
      <c r="P773">
        <f t="shared" ref="P773:P836" si="164">AVERAGE($E773/$D772)</f>
        <v>5.7142857142857147E-4</v>
      </c>
      <c r="Q773" t="str">
        <f t="shared" si="158"/>
        <v>publishing</v>
      </c>
      <c r="R773" t="str">
        <f t="shared" si="160"/>
        <v>fiction</v>
      </c>
      <c r="S773" s="11">
        <f t="shared" si="162"/>
        <v>42349.824097222227</v>
      </c>
      <c r="T773" s="11">
        <f t="shared" si="163"/>
        <v>42399.824097222227</v>
      </c>
    </row>
    <row r="774" spans="1:20" ht="57" x14ac:dyDescent="0.4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161"/>
        <v>30</v>
      </c>
      <c r="P774">
        <f t="shared" si="164"/>
        <v>1.3157894736842105E-3</v>
      </c>
      <c r="Q774" t="str">
        <f t="shared" si="158"/>
        <v>publishing</v>
      </c>
      <c r="R774" t="str">
        <f t="shared" si="160"/>
        <v>fiction</v>
      </c>
      <c r="S774" s="11">
        <f t="shared" si="162"/>
        <v>40068.056932870371</v>
      </c>
      <c r="T774" s="11">
        <f t="shared" si="163"/>
        <v>40118.165972222225</v>
      </c>
    </row>
    <row r="775" spans="1:20" ht="42.75" x14ac:dyDescent="0.4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161"/>
        <v>117.46875</v>
      </c>
      <c r="P775">
        <f t="shared" si="164"/>
        <v>2.1333333333333333E-2</v>
      </c>
      <c r="Q775" t="str">
        <f t="shared" si="158"/>
        <v>publishing</v>
      </c>
      <c r="R775" t="str">
        <f t="shared" si="160"/>
        <v>fiction</v>
      </c>
      <c r="S775" s="11">
        <f t="shared" si="162"/>
        <v>42100.735937499994</v>
      </c>
      <c r="T775" s="11">
        <f t="shared" si="163"/>
        <v>42134.959027777775</v>
      </c>
    </row>
    <row r="776" spans="1:20" ht="42.75" x14ac:dyDescent="0.4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161"/>
        <v>1.4245014245014245</v>
      </c>
      <c r="P776">
        <f t="shared" si="164"/>
        <v>9.3375897845171585E-2</v>
      </c>
      <c r="Q776" t="str">
        <f t="shared" si="158"/>
        <v>publishing</v>
      </c>
      <c r="R776" t="str">
        <f t="shared" si="160"/>
        <v>fiction</v>
      </c>
      <c r="S776" s="11">
        <f t="shared" si="162"/>
        <v>41663.780300925922</v>
      </c>
      <c r="T776" s="11">
        <f t="shared" si="163"/>
        <v>41693.780300925922</v>
      </c>
    </row>
    <row r="777" spans="1:20" ht="42.75" x14ac:dyDescent="0.4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161"/>
        <v>58.823529411764703</v>
      </c>
      <c r="P777">
        <f t="shared" si="164"/>
        <v>0.34</v>
      </c>
      <c r="Q777" t="str">
        <f t="shared" si="158"/>
        <v>publishing</v>
      </c>
      <c r="R777" t="str">
        <f t="shared" si="160"/>
        <v>fiction</v>
      </c>
      <c r="S777" s="11">
        <f t="shared" si="162"/>
        <v>40863.060127314813</v>
      </c>
      <c r="T777" s="11">
        <f t="shared" si="163"/>
        <v>40893.060127314813</v>
      </c>
    </row>
    <row r="778" spans="1:20" ht="42.75" x14ac:dyDescent="0.4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161"/>
        <v>1.9455252918287937</v>
      </c>
      <c r="P778">
        <f t="shared" si="164"/>
        <v>0.35980000000000001</v>
      </c>
      <c r="Q778" t="str">
        <f t="shared" si="158"/>
        <v>publishing</v>
      </c>
      <c r="R778" t="str">
        <f t="shared" si="160"/>
        <v>fiction</v>
      </c>
      <c r="S778" s="11">
        <f t="shared" si="162"/>
        <v>42250.685706018514</v>
      </c>
      <c r="T778" s="11">
        <f t="shared" si="163"/>
        <v>42288.208333333328</v>
      </c>
    </row>
    <row r="779" spans="1:20" ht="42.75" x14ac:dyDescent="0.4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161"/>
        <v>142.85714285714286</v>
      </c>
      <c r="P779">
        <f t="shared" si="164"/>
        <v>3.0000000000000001E-3</v>
      </c>
      <c r="Q779" t="str">
        <f t="shared" si="158"/>
        <v>publishing</v>
      </c>
      <c r="R779" t="str">
        <f t="shared" si="160"/>
        <v>fiction</v>
      </c>
      <c r="S779" s="11">
        <f t="shared" si="162"/>
        <v>41456.981215277774</v>
      </c>
      <c r="T779" s="11">
        <f t="shared" si="163"/>
        <v>41486.981215277774</v>
      </c>
    </row>
    <row r="780" spans="1:20" ht="42.75" x14ac:dyDescent="0.4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161"/>
        <v>250</v>
      </c>
      <c r="P780">
        <f t="shared" si="164"/>
        <v>6.6666666666666664E-4</v>
      </c>
      <c r="Q780" t="str">
        <f t="shared" si="158"/>
        <v>publishing</v>
      </c>
      <c r="R780" t="str">
        <f t="shared" si="160"/>
        <v>fiction</v>
      </c>
      <c r="S780" s="11">
        <f t="shared" si="162"/>
        <v>41729.702314814815</v>
      </c>
      <c r="T780" s="11">
        <f t="shared" si="163"/>
        <v>41759.702314814815</v>
      </c>
    </row>
    <row r="781" spans="1:20" ht="42.75" x14ac:dyDescent="0.4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161"/>
        <v>37.5</v>
      </c>
      <c r="P781">
        <f t="shared" si="164"/>
        <v>0.8</v>
      </c>
      <c r="Q781" t="str">
        <f t="shared" si="158"/>
        <v>publishing</v>
      </c>
      <c r="R781" t="str">
        <f t="shared" si="160"/>
        <v>fiction</v>
      </c>
      <c r="S781" s="11">
        <f t="shared" si="162"/>
        <v>40436.68408564815</v>
      </c>
      <c r="T781" s="11">
        <f t="shared" si="163"/>
        <v>40466.166666666664</v>
      </c>
    </row>
    <row r="782" spans="1:20" ht="28.5" x14ac:dyDescent="0.4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161"/>
        <v>0.96153846153846156</v>
      </c>
      <c r="P782">
        <f t="shared" si="164"/>
        <v>6.933333333333333E-2</v>
      </c>
      <c r="Q782" t="str">
        <f>LEFT(N782,5)</f>
        <v>music</v>
      </c>
      <c r="R782" t="str">
        <f>RIGHT(N783,4)</f>
        <v>rock</v>
      </c>
      <c r="S782" s="11">
        <f t="shared" si="162"/>
        <v>40636.673900462964</v>
      </c>
      <c r="T782" s="11">
        <f t="shared" si="163"/>
        <v>40666.673900462964</v>
      </c>
    </row>
    <row r="783" spans="1:20" ht="42.75" x14ac:dyDescent="0.4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161"/>
        <v>0.75101151863916715</v>
      </c>
      <c r="P783">
        <f t="shared" si="164"/>
        <v>1.0652300000000001</v>
      </c>
      <c r="Q783" t="str">
        <f t="shared" ref="Q783:Q846" si="165">LEFT(N783,5)</f>
        <v>music</v>
      </c>
      <c r="R783" t="str">
        <f t="shared" ref="R783:R841" si="166">RIGHT(N784,4)</f>
        <v>rock</v>
      </c>
      <c r="S783" s="11">
        <f t="shared" si="162"/>
        <v>41403.000856481485</v>
      </c>
      <c r="T783" s="11">
        <f t="shared" si="163"/>
        <v>41433.000856481485</v>
      </c>
    </row>
    <row r="784" spans="1:20" ht="42.75" x14ac:dyDescent="0.4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161"/>
        <v>1</v>
      </c>
      <c r="P784">
        <f t="shared" si="164"/>
        <v>0.875</v>
      </c>
      <c r="Q784" t="str">
        <f t="shared" si="165"/>
        <v>music</v>
      </c>
      <c r="R784" t="str">
        <f t="shared" si="166"/>
        <v>rock</v>
      </c>
      <c r="S784" s="11">
        <f t="shared" si="162"/>
        <v>41116.758125</v>
      </c>
      <c r="T784" s="11">
        <f t="shared" si="163"/>
        <v>41146.758125</v>
      </c>
    </row>
    <row r="785" spans="1:20" ht="42.75" x14ac:dyDescent="0.4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161"/>
        <v>0.67506750675067506</v>
      </c>
      <c r="P785">
        <f t="shared" si="164"/>
        <v>3.1742857142857144</v>
      </c>
      <c r="Q785" t="str">
        <f t="shared" si="165"/>
        <v>music</v>
      </c>
      <c r="R785" t="str">
        <f t="shared" si="166"/>
        <v>rock</v>
      </c>
      <c r="S785" s="11">
        <f t="shared" si="162"/>
        <v>40987.773715277777</v>
      </c>
      <c r="T785" s="11">
        <f t="shared" si="163"/>
        <v>41026.916666666664</v>
      </c>
    </row>
    <row r="786" spans="1:20" ht="42.75" x14ac:dyDescent="0.4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161"/>
        <v>0.97560975609756095</v>
      </c>
      <c r="P786">
        <f t="shared" si="164"/>
        <v>0.68333333333333335</v>
      </c>
      <c r="Q786" t="str">
        <f t="shared" si="165"/>
        <v>music</v>
      </c>
      <c r="R786" t="str">
        <f t="shared" si="166"/>
        <v>rock</v>
      </c>
      <c r="S786" s="11">
        <f t="shared" si="162"/>
        <v>41675.149525462963</v>
      </c>
      <c r="T786" s="11">
        <f t="shared" si="163"/>
        <v>41715.107858796298</v>
      </c>
    </row>
    <row r="787" spans="1:20" ht="42.75" x14ac:dyDescent="0.4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161"/>
        <v>0.55362402285359968</v>
      </c>
      <c r="P787">
        <f t="shared" si="164"/>
        <v>0.90313999999999994</v>
      </c>
      <c r="Q787" t="str">
        <f t="shared" si="165"/>
        <v>music</v>
      </c>
      <c r="R787" t="str">
        <f t="shared" si="166"/>
        <v>rock</v>
      </c>
      <c r="S787" s="11">
        <f t="shared" si="162"/>
        <v>41303.593923611108</v>
      </c>
      <c r="T787" s="11">
        <f t="shared" si="163"/>
        <v>41333.593923611108</v>
      </c>
    </row>
    <row r="788" spans="1:20" ht="42.75" x14ac:dyDescent="0.4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161"/>
        <v>0.70028011204481788</v>
      </c>
      <c r="P788">
        <f t="shared" si="164"/>
        <v>14.28</v>
      </c>
      <c r="Q788" t="str">
        <f t="shared" si="165"/>
        <v>music</v>
      </c>
      <c r="R788" t="str">
        <f t="shared" si="166"/>
        <v>rock</v>
      </c>
      <c r="S788" s="11">
        <f t="shared" si="162"/>
        <v>40983.055949074071</v>
      </c>
      <c r="T788" s="11">
        <f t="shared" si="163"/>
        <v>41040.657638888886</v>
      </c>
    </row>
    <row r="789" spans="1:20" ht="42.75" x14ac:dyDescent="0.4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161"/>
        <v>0.87591240875912413</v>
      </c>
      <c r="P789">
        <f t="shared" si="164"/>
        <v>0.27400000000000002</v>
      </c>
      <c r="Q789" t="str">
        <f t="shared" si="165"/>
        <v>music</v>
      </c>
      <c r="R789" t="str">
        <f t="shared" si="166"/>
        <v>rock</v>
      </c>
      <c r="S789" s="11">
        <f t="shared" si="162"/>
        <v>41549.627615740741</v>
      </c>
      <c r="T789" s="11">
        <f t="shared" si="163"/>
        <v>41579.627615740741</v>
      </c>
    </row>
    <row r="790" spans="1:20" ht="42.75" x14ac:dyDescent="0.4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161"/>
        <v>0.49138841797498833</v>
      </c>
      <c r="P790">
        <f t="shared" si="164"/>
        <v>1.695875</v>
      </c>
      <c r="Q790" t="str">
        <f t="shared" si="165"/>
        <v>music</v>
      </c>
      <c r="R790" t="str">
        <f t="shared" si="166"/>
        <v>rock</v>
      </c>
      <c r="S790" s="11">
        <f t="shared" si="162"/>
        <v>41059.006805555553</v>
      </c>
      <c r="T790" s="11">
        <f t="shared" si="163"/>
        <v>41097.165972222225</v>
      </c>
    </row>
    <row r="791" spans="1:20" ht="42.75" x14ac:dyDescent="0.4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161"/>
        <v>0.91397849462365588</v>
      </c>
      <c r="P791">
        <f t="shared" si="164"/>
        <v>1.86</v>
      </c>
      <c r="Q791" t="str">
        <f t="shared" si="165"/>
        <v>music</v>
      </c>
      <c r="R791" t="str">
        <f t="shared" si="166"/>
        <v>rock</v>
      </c>
      <c r="S791" s="11">
        <f t="shared" si="162"/>
        <v>41277.186111111114</v>
      </c>
      <c r="T791" s="11">
        <f t="shared" si="163"/>
        <v>41295.332638888889</v>
      </c>
    </row>
    <row r="792" spans="1:20" ht="42.75" x14ac:dyDescent="0.4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161"/>
        <v>0.69264261165052587</v>
      </c>
      <c r="P792">
        <f t="shared" si="164"/>
        <v>8.4926235294117642</v>
      </c>
      <c r="Q792" t="str">
        <f t="shared" si="165"/>
        <v>music</v>
      </c>
      <c r="R792" t="str">
        <f t="shared" si="166"/>
        <v>rock</v>
      </c>
      <c r="S792" s="11">
        <f t="shared" si="162"/>
        <v>41276.047905092593</v>
      </c>
      <c r="T792" s="11">
        <f t="shared" si="163"/>
        <v>41306.047905092593</v>
      </c>
    </row>
    <row r="793" spans="1:20" ht="42.75" x14ac:dyDescent="0.4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161"/>
        <v>0.96277278562259305</v>
      </c>
      <c r="P793">
        <f t="shared" si="164"/>
        <v>0.77900000000000003</v>
      </c>
      <c r="Q793" t="str">
        <f t="shared" si="165"/>
        <v>music</v>
      </c>
      <c r="R793" t="str">
        <f t="shared" si="166"/>
        <v>rock</v>
      </c>
      <c r="S793" s="11">
        <f t="shared" si="162"/>
        <v>41557.780624999999</v>
      </c>
      <c r="T793" s="11">
        <f t="shared" si="163"/>
        <v>41591.249305555553</v>
      </c>
    </row>
    <row r="794" spans="1:20" ht="28.5" x14ac:dyDescent="0.4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161"/>
        <v>0.99557566175914236</v>
      </c>
      <c r="P794">
        <f t="shared" si="164"/>
        <v>0.3348146666666667</v>
      </c>
      <c r="Q794" t="str">
        <f t="shared" si="165"/>
        <v>music</v>
      </c>
      <c r="R794" t="str">
        <f t="shared" si="166"/>
        <v>rock</v>
      </c>
      <c r="S794" s="11">
        <f t="shared" si="162"/>
        <v>41555.873645833337</v>
      </c>
      <c r="T794" s="11">
        <f t="shared" si="163"/>
        <v>41585.915312500001</v>
      </c>
    </row>
    <row r="795" spans="1:20" ht="42.75" x14ac:dyDescent="0.4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161"/>
        <v>0.97295882084466978</v>
      </c>
      <c r="P795">
        <f t="shared" si="164"/>
        <v>1.1305719999999999</v>
      </c>
      <c r="Q795" t="str">
        <f t="shared" si="165"/>
        <v>music</v>
      </c>
      <c r="R795" t="str">
        <f t="shared" si="166"/>
        <v>rock</v>
      </c>
      <c r="S795" s="11">
        <f t="shared" si="162"/>
        <v>41442.741249999999</v>
      </c>
      <c r="T795" s="11">
        <f t="shared" si="163"/>
        <v>41458.207638888889</v>
      </c>
    </row>
    <row r="796" spans="1:20" ht="42.75" x14ac:dyDescent="0.4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161"/>
        <v>0.94955489614243327</v>
      </c>
      <c r="P796">
        <f t="shared" si="164"/>
        <v>3.0636363636363635</v>
      </c>
      <c r="Q796" t="str">
        <f t="shared" si="165"/>
        <v>music</v>
      </c>
      <c r="R796" t="str">
        <f t="shared" si="166"/>
        <v>rock</v>
      </c>
      <c r="S796" s="11">
        <f t="shared" si="162"/>
        <v>40736.115011574075</v>
      </c>
      <c r="T796" s="11">
        <f t="shared" si="163"/>
        <v>40791.712500000001</v>
      </c>
    </row>
    <row r="797" spans="1:20" ht="42.75" x14ac:dyDescent="0.4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161"/>
        <v>0.89456869009584661</v>
      </c>
      <c r="P797">
        <f t="shared" si="164"/>
        <v>1.95625</v>
      </c>
      <c r="Q797" t="str">
        <f t="shared" si="165"/>
        <v>music</v>
      </c>
      <c r="R797" t="str">
        <f t="shared" si="166"/>
        <v>rock</v>
      </c>
      <c r="S797" s="11">
        <f t="shared" si="162"/>
        <v>40963.613032407404</v>
      </c>
      <c r="T797" s="11">
        <f t="shared" si="163"/>
        <v>41006.207638888889</v>
      </c>
    </row>
    <row r="798" spans="1:20" ht="57" x14ac:dyDescent="0.4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161"/>
        <v>0.98667982239763197</v>
      </c>
      <c r="P798">
        <f t="shared" si="164"/>
        <v>0.72392857142857148</v>
      </c>
      <c r="Q798" t="str">
        <f t="shared" si="165"/>
        <v>music</v>
      </c>
      <c r="R798" t="str">
        <f t="shared" si="166"/>
        <v>rock</v>
      </c>
      <c r="S798" s="11">
        <f t="shared" si="162"/>
        <v>41502.882928240739</v>
      </c>
      <c r="T798" s="11">
        <f t="shared" si="163"/>
        <v>41532.881944444445</v>
      </c>
    </row>
    <row r="799" spans="1:20" ht="42.75" x14ac:dyDescent="0.4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161"/>
        <v>0.92994420334779915</v>
      </c>
      <c r="P799">
        <f t="shared" si="164"/>
        <v>0.3226</v>
      </c>
      <c r="Q799" t="str">
        <f t="shared" si="165"/>
        <v>music</v>
      </c>
      <c r="R799" t="str">
        <f t="shared" si="166"/>
        <v>rock</v>
      </c>
      <c r="S799" s="11">
        <f t="shared" si="162"/>
        <v>40996.994074074071</v>
      </c>
      <c r="T799" s="11">
        <f t="shared" si="163"/>
        <v>41028.166666666664</v>
      </c>
    </row>
    <row r="800" spans="1:20" ht="42.75" x14ac:dyDescent="0.4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161"/>
        <v>0.87043024123352397</v>
      </c>
      <c r="P800">
        <f t="shared" si="164"/>
        <v>1.3403333333333334</v>
      </c>
      <c r="Q800" t="str">
        <f t="shared" si="165"/>
        <v>music</v>
      </c>
      <c r="R800" t="str">
        <f t="shared" si="166"/>
        <v>rock</v>
      </c>
      <c r="S800" s="11">
        <f t="shared" si="162"/>
        <v>41882.590127314819</v>
      </c>
      <c r="T800" s="11">
        <f t="shared" si="163"/>
        <v>41912.590127314819</v>
      </c>
    </row>
    <row r="801" spans="1:20" ht="42.75" x14ac:dyDescent="0.4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161"/>
        <v>0.99980003999200162</v>
      </c>
      <c r="P801">
        <f t="shared" si="164"/>
        <v>1.4288571428571428</v>
      </c>
      <c r="Q801" t="str">
        <f t="shared" si="165"/>
        <v>music</v>
      </c>
      <c r="R801" t="str">
        <f t="shared" si="166"/>
        <v>rock</v>
      </c>
      <c r="S801" s="11">
        <f t="shared" si="162"/>
        <v>40996.667199074072</v>
      </c>
      <c r="T801" s="11">
        <f t="shared" si="163"/>
        <v>41026.667199074072</v>
      </c>
    </row>
    <row r="802" spans="1:20" ht="42.75" x14ac:dyDescent="0.4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161"/>
        <v>0.6573181419807187</v>
      </c>
      <c r="P802">
        <f t="shared" si="164"/>
        <v>0.45639999999999997</v>
      </c>
      <c r="Q802" t="str">
        <f t="shared" si="165"/>
        <v>music</v>
      </c>
      <c r="R802" t="str">
        <f t="shared" si="166"/>
        <v>rock</v>
      </c>
      <c r="S802" s="11">
        <f t="shared" si="162"/>
        <v>41863.433495370373</v>
      </c>
      <c r="T802" s="11">
        <f t="shared" si="163"/>
        <v>41893.433495370373</v>
      </c>
    </row>
    <row r="803" spans="1:20" ht="42.75" x14ac:dyDescent="0.4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161"/>
        <v>0.89668808256703869</v>
      </c>
      <c r="P803">
        <f t="shared" si="164"/>
        <v>1.4869533333333331</v>
      </c>
      <c r="Q803" t="str">
        <f t="shared" si="165"/>
        <v>music</v>
      </c>
      <c r="R803" t="str">
        <f t="shared" si="166"/>
        <v>rock</v>
      </c>
      <c r="S803" s="11">
        <f t="shared" si="162"/>
        <v>40695.795370370368</v>
      </c>
      <c r="T803" s="11">
        <f t="shared" si="163"/>
        <v>40725.795370370368</v>
      </c>
    </row>
    <row r="804" spans="1:20" ht="42.75" x14ac:dyDescent="0.4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161"/>
        <v>0.98684210526315785</v>
      </c>
      <c r="P804">
        <f t="shared" si="164"/>
        <v>3.04</v>
      </c>
      <c r="Q804" t="str">
        <f t="shared" si="165"/>
        <v>music</v>
      </c>
      <c r="R804" t="str">
        <f t="shared" si="166"/>
        <v>rock</v>
      </c>
      <c r="S804" s="11">
        <f t="shared" si="162"/>
        <v>41123.022268518522</v>
      </c>
      <c r="T804" s="11">
        <f t="shared" si="163"/>
        <v>41169.170138888891</v>
      </c>
    </row>
    <row r="805" spans="1:20" ht="42.75" x14ac:dyDescent="0.4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161"/>
        <v>0.81128747795414458</v>
      </c>
      <c r="P805">
        <f t="shared" si="164"/>
        <v>0.47249999999999998</v>
      </c>
      <c r="Q805" t="str">
        <f t="shared" si="165"/>
        <v>music</v>
      </c>
      <c r="R805" t="str">
        <f t="shared" si="166"/>
        <v>rock</v>
      </c>
      <c r="S805" s="11">
        <f t="shared" si="162"/>
        <v>40665.949976851851</v>
      </c>
      <c r="T805" s="11">
        <f t="shared" si="163"/>
        <v>40692.041666666664</v>
      </c>
    </row>
    <row r="806" spans="1:20" ht="42.75" x14ac:dyDescent="0.4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161"/>
        <v>1</v>
      </c>
      <c r="P806">
        <f t="shared" si="164"/>
        <v>2.3913043478260869</v>
      </c>
      <c r="Q806" t="str">
        <f t="shared" si="165"/>
        <v>music</v>
      </c>
      <c r="R806" t="str">
        <f t="shared" si="166"/>
        <v>rock</v>
      </c>
      <c r="S806" s="11">
        <f t="shared" si="162"/>
        <v>40730.105625000004</v>
      </c>
      <c r="T806" s="11">
        <f t="shared" si="163"/>
        <v>40747.165972222225</v>
      </c>
    </row>
    <row r="807" spans="1:20" ht="42.75" x14ac:dyDescent="0.4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161"/>
        <v>0.95238095238095233</v>
      </c>
      <c r="P807">
        <f t="shared" si="164"/>
        <v>0.57272727272727275</v>
      </c>
      <c r="Q807" t="str">
        <f t="shared" si="165"/>
        <v>music</v>
      </c>
      <c r="R807" t="str">
        <f t="shared" si="166"/>
        <v>rock</v>
      </c>
      <c r="S807" s="11">
        <f t="shared" si="162"/>
        <v>40690.823055555556</v>
      </c>
      <c r="T807" s="11">
        <f t="shared" si="163"/>
        <v>40740.958333333336</v>
      </c>
    </row>
    <row r="808" spans="1:20" x14ac:dyDescent="0.4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161"/>
        <v>0.95751047277079593</v>
      </c>
      <c r="P808">
        <f t="shared" si="164"/>
        <v>2.7850000000000001</v>
      </c>
      <c r="Q808" t="str">
        <f t="shared" si="165"/>
        <v>music</v>
      </c>
      <c r="R808" t="str">
        <f t="shared" si="166"/>
        <v>rock</v>
      </c>
      <c r="S808" s="11">
        <f t="shared" si="162"/>
        <v>40763.691423611112</v>
      </c>
      <c r="T808" s="11">
        <f t="shared" si="163"/>
        <v>40793.691423611112</v>
      </c>
    </row>
    <row r="809" spans="1:20" ht="28.5" x14ac:dyDescent="0.4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161"/>
        <v>0.95124851367419738</v>
      </c>
      <c r="P809">
        <f t="shared" si="164"/>
        <v>0.52562500000000001</v>
      </c>
      <c r="Q809" t="str">
        <f t="shared" si="165"/>
        <v>music</v>
      </c>
      <c r="R809" t="str">
        <f t="shared" si="166"/>
        <v>rock</v>
      </c>
      <c r="S809" s="11">
        <f t="shared" si="162"/>
        <v>42759.628599537042</v>
      </c>
      <c r="T809" s="11">
        <f t="shared" si="163"/>
        <v>42795.083333333328</v>
      </c>
    </row>
    <row r="810" spans="1:20" ht="42.75" x14ac:dyDescent="0.4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161"/>
        <v>1</v>
      </c>
      <c r="P810">
        <f t="shared" si="164"/>
        <v>1.125</v>
      </c>
      <c r="Q810" t="str">
        <f t="shared" si="165"/>
        <v>music</v>
      </c>
      <c r="R810" t="str">
        <f t="shared" si="166"/>
        <v>rock</v>
      </c>
      <c r="S810" s="11">
        <f t="shared" si="162"/>
        <v>41962.100532407407</v>
      </c>
      <c r="T810" s="11">
        <f t="shared" si="163"/>
        <v>41995.207638888889</v>
      </c>
    </row>
    <row r="811" spans="1:20" ht="42.75" x14ac:dyDescent="0.4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161"/>
        <v>0.96362322331968198</v>
      </c>
      <c r="P811">
        <f t="shared" si="164"/>
        <v>0.9224444444444444</v>
      </c>
      <c r="Q811" t="str">
        <f t="shared" si="165"/>
        <v>music</v>
      </c>
      <c r="R811" t="str">
        <f t="shared" si="166"/>
        <v>rock</v>
      </c>
      <c r="S811" s="11">
        <f t="shared" si="162"/>
        <v>41628.833680555559</v>
      </c>
      <c r="T811" s="11">
        <f t="shared" si="163"/>
        <v>41658.833680555559</v>
      </c>
    </row>
    <row r="812" spans="1:20" ht="42.75" x14ac:dyDescent="0.4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161"/>
        <v>0.95238095238095233</v>
      </c>
      <c r="P812">
        <f t="shared" si="164"/>
        <v>0.39374999999999999</v>
      </c>
      <c r="Q812" t="str">
        <f t="shared" si="165"/>
        <v>music</v>
      </c>
      <c r="R812" t="str">
        <f t="shared" si="166"/>
        <v>rock</v>
      </c>
      <c r="S812" s="11">
        <f t="shared" si="162"/>
        <v>41123.056273148148</v>
      </c>
      <c r="T812" s="11">
        <f t="shared" si="163"/>
        <v>41153.056273148148</v>
      </c>
    </row>
    <row r="813" spans="1:20" ht="28.5" x14ac:dyDescent="0.4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161"/>
        <v>0.96153846153846156</v>
      </c>
      <c r="P813">
        <f t="shared" si="164"/>
        <v>0.69333333333333336</v>
      </c>
      <c r="Q813" t="str">
        <f t="shared" si="165"/>
        <v>music</v>
      </c>
      <c r="R813" t="str">
        <f t="shared" si="166"/>
        <v>rock</v>
      </c>
      <c r="S813" s="11">
        <f t="shared" si="162"/>
        <v>41443.643541666665</v>
      </c>
      <c r="T813" s="11">
        <f t="shared" si="163"/>
        <v>41465.702777777777</v>
      </c>
    </row>
    <row r="814" spans="1:20" ht="42.75" x14ac:dyDescent="0.4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161"/>
        <v>0.65861690450054888</v>
      </c>
      <c r="P814">
        <f t="shared" si="164"/>
        <v>0.91100000000000003</v>
      </c>
      <c r="Q814" t="str">
        <f t="shared" si="165"/>
        <v>music</v>
      </c>
      <c r="R814" t="str">
        <f t="shared" si="166"/>
        <v>rock</v>
      </c>
      <c r="S814" s="11">
        <f t="shared" si="162"/>
        <v>41282.017962962964</v>
      </c>
      <c r="T814" s="11">
        <f t="shared" si="163"/>
        <v>41334.581944444442</v>
      </c>
    </row>
    <row r="815" spans="1:20" ht="28.5" x14ac:dyDescent="0.4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161"/>
        <v>0.62501562539063471</v>
      </c>
      <c r="P815">
        <f t="shared" si="164"/>
        <v>3.9999000000000002</v>
      </c>
      <c r="Q815" t="str">
        <f t="shared" si="165"/>
        <v>music</v>
      </c>
      <c r="R815" t="str">
        <f t="shared" si="166"/>
        <v>rock</v>
      </c>
      <c r="S815" s="11">
        <f t="shared" si="162"/>
        <v>41080.960243055553</v>
      </c>
      <c r="T815" s="11">
        <f t="shared" si="163"/>
        <v>41110.960243055553</v>
      </c>
    </row>
    <row r="816" spans="1:20" ht="42.75" x14ac:dyDescent="0.4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161"/>
        <v>0.78554595443833464</v>
      </c>
      <c r="P816">
        <f t="shared" si="164"/>
        <v>0.84866666666666668</v>
      </c>
      <c r="Q816" t="str">
        <f t="shared" si="165"/>
        <v>music</v>
      </c>
      <c r="R816" t="str">
        <f t="shared" si="166"/>
        <v>rock</v>
      </c>
      <c r="S816" s="11">
        <f t="shared" si="162"/>
        <v>40679.743067129632</v>
      </c>
      <c r="T816" s="11">
        <f t="shared" si="163"/>
        <v>40694.75277777778</v>
      </c>
    </row>
    <row r="817" spans="1:20" ht="28.5" x14ac:dyDescent="0.4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161"/>
        <v>0.93457943925233644</v>
      </c>
      <c r="P817">
        <f t="shared" si="164"/>
        <v>4.28</v>
      </c>
      <c r="Q817" t="str">
        <f t="shared" si="165"/>
        <v>music</v>
      </c>
      <c r="R817" t="str">
        <f t="shared" si="166"/>
        <v>rock</v>
      </c>
      <c r="S817" s="11">
        <f t="shared" si="162"/>
        <v>41914.917858796296</v>
      </c>
      <c r="T817" s="11">
        <f t="shared" si="163"/>
        <v>41944.917858796296</v>
      </c>
    </row>
    <row r="818" spans="1:20" ht="28.5" x14ac:dyDescent="0.4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161"/>
        <v>0.86864262181161622</v>
      </c>
      <c r="P818">
        <f t="shared" si="164"/>
        <v>2.0146375000000001</v>
      </c>
      <c r="Q818" t="str">
        <f t="shared" si="165"/>
        <v>music</v>
      </c>
      <c r="R818" t="str">
        <f t="shared" si="166"/>
        <v>rock</v>
      </c>
      <c r="S818" s="11">
        <f t="shared" si="162"/>
        <v>41341.870868055557</v>
      </c>
      <c r="T818" s="11">
        <f t="shared" si="163"/>
        <v>41373.270833333336</v>
      </c>
    </row>
    <row r="819" spans="1:20" ht="42.75" x14ac:dyDescent="0.4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161"/>
        <v>0.72933785846955745</v>
      </c>
      <c r="P819">
        <f t="shared" si="164"/>
        <v>0.29380857142857142</v>
      </c>
      <c r="Q819" t="str">
        <f t="shared" si="165"/>
        <v>music</v>
      </c>
      <c r="R819" t="str">
        <f t="shared" si="166"/>
        <v>rock</v>
      </c>
      <c r="S819" s="11">
        <f t="shared" si="162"/>
        <v>40925.599664351852</v>
      </c>
      <c r="T819" s="11">
        <f t="shared" si="163"/>
        <v>40979.207638888889</v>
      </c>
    </row>
    <row r="820" spans="1:20" ht="42.75" x14ac:dyDescent="0.4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161"/>
        <v>0.64220183486238536</v>
      </c>
      <c r="P820">
        <f t="shared" si="164"/>
        <v>0.36333333333333334</v>
      </c>
      <c r="Q820" t="str">
        <f t="shared" si="165"/>
        <v>music</v>
      </c>
      <c r="R820" t="str">
        <f t="shared" si="166"/>
        <v>rock</v>
      </c>
      <c r="S820" s="11">
        <f t="shared" si="162"/>
        <v>41120.882881944446</v>
      </c>
      <c r="T820" s="11">
        <f t="shared" si="163"/>
        <v>41128.709027777775</v>
      </c>
    </row>
    <row r="821" spans="1:20" ht="28.5" x14ac:dyDescent="0.4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161"/>
        <v>0.91954022988505746</v>
      </c>
      <c r="P821">
        <f t="shared" si="164"/>
        <v>1.2428571428571429</v>
      </c>
      <c r="Q821" t="str">
        <f t="shared" si="165"/>
        <v>music</v>
      </c>
      <c r="R821" t="str">
        <f t="shared" si="166"/>
        <v>rock</v>
      </c>
      <c r="S821" s="11">
        <f t="shared" si="162"/>
        <v>41619.998310185183</v>
      </c>
      <c r="T821" s="11">
        <f t="shared" si="163"/>
        <v>41629.197222222225</v>
      </c>
    </row>
    <row r="822" spans="1:20" ht="42.75" x14ac:dyDescent="0.4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161"/>
        <v>0.74599030212607231</v>
      </c>
      <c r="P822">
        <f t="shared" si="164"/>
        <v>6.7024999999999997</v>
      </c>
      <c r="Q822" t="str">
        <f t="shared" si="165"/>
        <v>music</v>
      </c>
      <c r="R822" t="str">
        <f t="shared" si="166"/>
        <v>rock</v>
      </c>
      <c r="S822" s="11">
        <f t="shared" si="162"/>
        <v>41768.841921296298</v>
      </c>
      <c r="T822" s="11">
        <f t="shared" si="163"/>
        <v>41799.208333333336</v>
      </c>
    </row>
    <row r="823" spans="1:20" ht="42.75" x14ac:dyDescent="0.4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161"/>
        <v>1</v>
      </c>
      <c r="P823">
        <f t="shared" si="164"/>
        <v>8.7409999999999997</v>
      </c>
      <c r="Q823" t="str">
        <f t="shared" si="165"/>
        <v>music</v>
      </c>
      <c r="R823" t="str">
        <f t="shared" si="166"/>
        <v>rock</v>
      </c>
      <c r="S823" s="11">
        <f t="shared" si="162"/>
        <v>42093.922048611115</v>
      </c>
      <c r="T823" s="11">
        <f t="shared" si="163"/>
        <v>42128.167361111111</v>
      </c>
    </row>
    <row r="824" spans="1:20" ht="28.5" x14ac:dyDescent="0.4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161"/>
        <v>0.83916083916083917</v>
      </c>
      <c r="P824">
        <f t="shared" si="164"/>
        <v>0.20449605308317126</v>
      </c>
      <c r="Q824" t="str">
        <f t="shared" si="165"/>
        <v>music</v>
      </c>
      <c r="R824" t="str">
        <f t="shared" si="166"/>
        <v>rock</v>
      </c>
      <c r="S824" s="11">
        <f t="shared" si="162"/>
        <v>41157.947337962964</v>
      </c>
      <c r="T824" s="11">
        <f t="shared" si="163"/>
        <v>41187.947337962964</v>
      </c>
    </row>
    <row r="825" spans="1:20" ht="42.75" x14ac:dyDescent="0.4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161"/>
        <v>0.55710306406685239</v>
      </c>
      <c r="P825">
        <f t="shared" si="164"/>
        <v>0.47866666666666668</v>
      </c>
      <c r="Q825" t="str">
        <f t="shared" si="165"/>
        <v>music</v>
      </c>
      <c r="R825" t="str">
        <f t="shared" si="166"/>
        <v>rock</v>
      </c>
      <c r="S825" s="11">
        <f t="shared" si="162"/>
        <v>42055.972824074073</v>
      </c>
      <c r="T825" s="11">
        <f t="shared" si="163"/>
        <v>42085.931157407409</v>
      </c>
    </row>
    <row r="826" spans="1:20" ht="42.75" x14ac:dyDescent="0.4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161"/>
        <v>0.74415143481698531</v>
      </c>
      <c r="P826">
        <f t="shared" si="164"/>
        <v>2.6876249999999997</v>
      </c>
      <c r="Q826" t="str">
        <f t="shared" si="165"/>
        <v>music</v>
      </c>
      <c r="R826" t="str">
        <f t="shared" si="166"/>
        <v>rock</v>
      </c>
      <c r="S826" s="11">
        <f t="shared" si="162"/>
        <v>40250.242106481484</v>
      </c>
      <c r="T826" s="11">
        <f t="shared" si="163"/>
        <v>40286.290972222225</v>
      </c>
    </row>
    <row r="827" spans="1:20" ht="28.5" x14ac:dyDescent="0.4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161"/>
        <v>0.995698582125219</v>
      </c>
      <c r="P827">
        <f t="shared" si="164"/>
        <v>7.8462500000000004</v>
      </c>
      <c r="Q827" t="str">
        <f t="shared" si="165"/>
        <v>music</v>
      </c>
      <c r="R827" t="str">
        <f t="shared" si="166"/>
        <v>rock</v>
      </c>
      <c r="S827" s="11">
        <f t="shared" si="162"/>
        <v>41186.306527777779</v>
      </c>
      <c r="T827" s="11">
        <f t="shared" si="163"/>
        <v>41211.306527777779</v>
      </c>
    </row>
    <row r="828" spans="1:20" ht="42.75" x14ac:dyDescent="0.4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161"/>
        <v>0.98566308243727596</v>
      </c>
      <c r="P828">
        <f t="shared" si="164"/>
        <v>0.44640000000000002</v>
      </c>
      <c r="Q828" t="str">
        <f t="shared" si="165"/>
        <v>music</v>
      </c>
      <c r="R828" t="str">
        <f t="shared" si="166"/>
        <v>rock</v>
      </c>
      <c r="S828" s="11">
        <f t="shared" si="162"/>
        <v>40973.038541666669</v>
      </c>
      <c r="T828" s="11">
        <f t="shared" si="163"/>
        <v>40993.996874999997</v>
      </c>
    </row>
    <row r="829" spans="1:20" ht="42.75" x14ac:dyDescent="0.4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161"/>
        <v>0.967741935483871</v>
      </c>
      <c r="P829">
        <f t="shared" si="164"/>
        <v>5.6363636363636366E-2</v>
      </c>
      <c r="Q829" t="str">
        <f t="shared" si="165"/>
        <v>music</v>
      </c>
      <c r="R829" t="str">
        <f t="shared" si="166"/>
        <v>rock</v>
      </c>
      <c r="S829" s="11">
        <f t="shared" si="162"/>
        <v>40927.473460648151</v>
      </c>
      <c r="T829" s="11">
        <f t="shared" si="163"/>
        <v>40953.825694444444</v>
      </c>
    </row>
    <row r="830" spans="1:20" ht="42.75" x14ac:dyDescent="0.4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161"/>
        <v>0.93457943925233644</v>
      </c>
      <c r="P830">
        <f t="shared" si="164"/>
        <v>4.6366666666666667</v>
      </c>
      <c r="Q830" t="str">
        <f t="shared" si="165"/>
        <v>music</v>
      </c>
      <c r="R830" t="str">
        <f t="shared" si="166"/>
        <v>rock</v>
      </c>
      <c r="S830" s="11">
        <f t="shared" si="162"/>
        <v>41073.050717592596</v>
      </c>
      <c r="T830" s="11">
        <f t="shared" si="163"/>
        <v>41085.683333333334</v>
      </c>
    </row>
    <row r="831" spans="1:20" ht="42.75" x14ac:dyDescent="0.4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161"/>
        <v>0.96153846153846156</v>
      </c>
      <c r="P831">
        <f t="shared" si="164"/>
        <v>0.4</v>
      </c>
      <c r="Q831" t="str">
        <f t="shared" si="165"/>
        <v>music</v>
      </c>
      <c r="R831" t="str">
        <f t="shared" si="166"/>
        <v>rock</v>
      </c>
      <c r="S831" s="11">
        <f t="shared" si="162"/>
        <v>42504.801388888889</v>
      </c>
      <c r="T831" s="11">
        <f t="shared" si="163"/>
        <v>42564.801388888889</v>
      </c>
    </row>
    <row r="832" spans="1:20" ht="42.75" x14ac:dyDescent="0.4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161"/>
        <v>0.92735703245749612</v>
      </c>
      <c r="P832">
        <f t="shared" si="164"/>
        <v>3.8820000000000001</v>
      </c>
      <c r="Q832" t="str">
        <f t="shared" si="165"/>
        <v>music</v>
      </c>
      <c r="R832" t="str">
        <f t="shared" si="166"/>
        <v>rock</v>
      </c>
      <c r="S832" s="11">
        <f t="shared" si="162"/>
        <v>41325.525752314818</v>
      </c>
      <c r="T832" s="11">
        <f t="shared" si="163"/>
        <v>41355.484085648146</v>
      </c>
    </row>
    <row r="833" spans="1:20" ht="28.5" x14ac:dyDescent="0.4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161"/>
        <v>0.42857142857142855</v>
      </c>
      <c r="P833">
        <f t="shared" si="164"/>
        <v>1.9444444444444444</v>
      </c>
      <c r="Q833" t="str">
        <f t="shared" si="165"/>
        <v>music</v>
      </c>
      <c r="R833" t="str">
        <f t="shared" si="166"/>
        <v>rock</v>
      </c>
      <c r="S833" s="11">
        <f t="shared" si="162"/>
        <v>40996.646921296298</v>
      </c>
      <c r="T833" s="11">
        <f t="shared" si="163"/>
        <v>41026.646921296298</v>
      </c>
    </row>
    <row r="834" spans="1:20" ht="42.75" x14ac:dyDescent="0.4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si="161"/>
        <v>0.99396596395481829</v>
      </c>
      <c r="P834">
        <f t="shared" si="164"/>
        <v>10.060706666666666</v>
      </c>
      <c r="Q834" t="str">
        <f t="shared" si="165"/>
        <v>music</v>
      </c>
      <c r="R834" t="str">
        <f t="shared" si="166"/>
        <v>rock</v>
      </c>
      <c r="S834" s="11">
        <f t="shared" si="162"/>
        <v>40869.675173611111</v>
      </c>
      <c r="T834" s="11">
        <f t="shared" si="163"/>
        <v>40929.342361111114</v>
      </c>
    </row>
    <row r="835" spans="1:20" x14ac:dyDescent="0.4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ref="O835:O898" si="167">$D835/$E835</f>
        <v>0.98360655737704916</v>
      </c>
      <c r="P835">
        <f t="shared" si="164"/>
        <v>0.40666666666666668</v>
      </c>
      <c r="Q835" t="str">
        <f t="shared" si="165"/>
        <v>music</v>
      </c>
      <c r="R835" t="str">
        <f t="shared" si="166"/>
        <v>rock</v>
      </c>
      <c r="S835" s="11">
        <f t="shared" ref="S835:S898" si="168">(((J835/60)/60)/24)+DATE(1970,1,1)</f>
        <v>41718.878182870372</v>
      </c>
      <c r="T835" s="11">
        <f t="shared" ref="T835:T898" si="169">(((I835/60)/60)/24)+DATE(1970,1,1)</f>
        <v>41748.878182870372</v>
      </c>
    </row>
    <row r="836" spans="1:20" ht="42.75" x14ac:dyDescent="0.4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167"/>
        <v>0.76325284485151268</v>
      </c>
      <c r="P836">
        <f t="shared" si="164"/>
        <v>1.2010000000000001</v>
      </c>
      <c r="Q836" t="str">
        <f t="shared" si="165"/>
        <v>music</v>
      </c>
      <c r="R836" t="str">
        <f t="shared" si="166"/>
        <v>rock</v>
      </c>
      <c r="S836" s="11">
        <f t="shared" si="168"/>
        <v>41422.822824074072</v>
      </c>
      <c r="T836" s="11">
        <f t="shared" si="169"/>
        <v>41456.165972222225</v>
      </c>
    </row>
    <row r="837" spans="1:20" ht="42.75" x14ac:dyDescent="0.4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167"/>
        <v>0.85287846481876328</v>
      </c>
      <c r="P837">
        <f t="shared" ref="P837:P876" si="170">AVERAGE($E837/$D836)</f>
        <v>0.42636363636363639</v>
      </c>
      <c r="Q837" t="str">
        <f t="shared" si="165"/>
        <v>music</v>
      </c>
      <c r="R837" t="str">
        <f t="shared" si="166"/>
        <v>rock</v>
      </c>
      <c r="S837" s="11">
        <f t="shared" si="168"/>
        <v>41005.45784722222</v>
      </c>
      <c r="T837" s="11">
        <f t="shared" si="169"/>
        <v>41048.125</v>
      </c>
    </row>
    <row r="838" spans="1:20" x14ac:dyDescent="0.4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167"/>
        <v>0.99078176644499572</v>
      </c>
      <c r="P838">
        <f t="shared" si="170"/>
        <v>2.5232600000000001</v>
      </c>
      <c r="Q838" t="str">
        <f t="shared" si="165"/>
        <v>music</v>
      </c>
      <c r="R838" t="str">
        <f t="shared" si="166"/>
        <v>rock</v>
      </c>
      <c r="S838" s="11">
        <f t="shared" si="168"/>
        <v>41524.056921296295</v>
      </c>
      <c r="T838" s="11">
        <f t="shared" si="169"/>
        <v>41554.056921296295</v>
      </c>
    </row>
    <row r="839" spans="1:20" ht="28.5" x14ac:dyDescent="0.4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167"/>
        <v>0.82101806239737274</v>
      </c>
      <c r="P839">
        <f t="shared" si="170"/>
        <v>0.60899999999999999</v>
      </c>
      <c r="Q839" t="str">
        <f t="shared" si="165"/>
        <v>music</v>
      </c>
      <c r="R839" t="str">
        <f t="shared" si="166"/>
        <v>rock</v>
      </c>
      <c r="S839" s="11">
        <f t="shared" si="168"/>
        <v>41730.998402777775</v>
      </c>
      <c r="T839" s="11">
        <f t="shared" si="169"/>
        <v>41760.998402777775</v>
      </c>
    </row>
    <row r="840" spans="1:20" ht="42.75" x14ac:dyDescent="0.4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167"/>
        <v>0.68775790921595603</v>
      </c>
      <c r="P840">
        <f t="shared" si="170"/>
        <v>1.1632</v>
      </c>
      <c r="Q840" t="str">
        <f t="shared" si="165"/>
        <v>music</v>
      </c>
      <c r="R840" t="str">
        <f t="shared" si="166"/>
        <v>rock</v>
      </c>
      <c r="S840" s="11">
        <f t="shared" si="168"/>
        <v>40895.897974537038</v>
      </c>
      <c r="T840" s="11">
        <f t="shared" si="169"/>
        <v>40925.897974537038</v>
      </c>
    </row>
    <row r="841" spans="1:20" ht="42.75" x14ac:dyDescent="0.4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167"/>
        <v>0.85751085179982955</v>
      </c>
      <c r="P841">
        <f t="shared" si="170"/>
        <v>2.9154149999999999</v>
      </c>
      <c r="Q841" t="str">
        <f t="shared" si="165"/>
        <v>music</v>
      </c>
      <c r="R841" t="str">
        <f>RIGHT(N842,5)</f>
        <v>metal</v>
      </c>
      <c r="S841" s="11">
        <f t="shared" si="168"/>
        <v>41144.763379629629</v>
      </c>
      <c r="T841" s="11">
        <f t="shared" si="169"/>
        <v>41174.763379629629</v>
      </c>
    </row>
    <row r="842" spans="1:20" ht="42.75" x14ac:dyDescent="0.4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167"/>
        <v>0.83045028675448407</v>
      </c>
      <c r="P842">
        <f t="shared" si="170"/>
        <v>2.4083320000000001</v>
      </c>
      <c r="Q842" t="str">
        <f t="shared" si="165"/>
        <v>music</v>
      </c>
      <c r="R842" t="str">
        <f t="shared" ref="R842:R861" si="171">RIGHT(N843,5)</f>
        <v>metal</v>
      </c>
      <c r="S842" s="11">
        <f t="shared" si="168"/>
        <v>42607.226701388892</v>
      </c>
      <c r="T842" s="11">
        <f t="shared" si="169"/>
        <v>42637.226701388892</v>
      </c>
    </row>
    <row r="843" spans="1:20" ht="42.75" x14ac:dyDescent="0.4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167"/>
        <v>0.98697196999605208</v>
      </c>
      <c r="P843">
        <f t="shared" si="170"/>
        <v>0.50660000000000005</v>
      </c>
      <c r="Q843" t="str">
        <f t="shared" si="165"/>
        <v>music</v>
      </c>
      <c r="R843" t="str">
        <f t="shared" si="171"/>
        <v>metal</v>
      </c>
      <c r="S843" s="11">
        <f t="shared" si="168"/>
        <v>41923.838692129626</v>
      </c>
      <c r="T843" s="11">
        <f t="shared" si="169"/>
        <v>41953.88035879629</v>
      </c>
    </row>
    <row r="844" spans="1:20" ht="42.75" x14ac:dyDescent="0.4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167"/>
        <v>0.95858895705521474</v>
      </c>
      <c r="P844">
        <f t="shared" si="170"/>
        <v>0.52159999999999995</v>
      </c>
      <c r="Q844" t="str">
        <f t="shared" si="165"/>
        <v>music</v>
      </c>
      <c r="R844" t="str">
        <f t="shared" si="171"/>
        <v>metal</v>
      </c>
      <c r="S844" s="11">
        <f t="shared" si="168"/>
        <v>41526.592395833337</v>
      </c>
      <c r="T844" s="11">
        <f t="shared" si="169"/>
        <v>41561.165972222225</v>
      </c>
    </row>
    <row r="845" spans="1:20" ht="42.75" x14ac:dyDescent="0.4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167"/>
        <v>0.3743448964312453</v>
      </c>
      <c r="P845">
        <f t="shared" si="170"/>
        <v>3.2056</v>
      </c>
      <c r="Q845" t="str">
        <f t="shared" si="165"/>
        <v>music</v>
      </c>
      <c r="R845" t="str">
        <f t="shared" si="171"/>
        <v>metal</v>
      </c>
      <c r="S845" s="11">
        <f t="shared" si="168"/>
        <v>42695.257870370369</v>
      </c>
      <c r="T845" s="11">
        <f t="shared" si="169"/>
        <v>42712.333333333328</v>
      </c>
    </row>
    <row r="846" spans="1:20" ht="42.75" x14ac:dyDescent="0.4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167"/>
        <v>0.51510989010989006</v>
      </c>
      <c r="P846">
        <f t="shared" si="170"/>
        <v>1.9413333333333334</v>
      </c>
      <c r="Q846" t="str">
        <f t="shared" si="165"/>
        <v>music</v>
      </c>
      <c r="R846" t="str">
        <f t="shared" si="171"/>
        <v>metal</v>
      </c>
      <c r="S846" s="11">
        <f t="shared" si="168"/>
        <v>41905.684629629628</v>
      </c>
      <c r="T846" s="11">
        <f t="shared" si="169"/>
        <v>41944.207638888889</v>
      </c>
    </row>
    <row r="847" spans="1:20" ht="42.75" x14ac:dyDescent="0.4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167"/>
        <v>0.83070139441536062</v>
      </c>
      <c r="P847">
        <f t="shared" si="170"/>
        <v>2.0063366666666669</v>
      </c>
      <c r="Q847" t="str">
        <f t="shared" ref="Q847:Q910" si="172">LEFT(N847,5)</f>
        <v>music</v>
      </c>
      <c r="R847" t="str">
        <f t="shared" si="171"/>
        <v>metal</v>
      </c>
      <c r="S847" s="11">
        <f t="shared" si="168"/>
        <v>42578.205972222218</v>
      </c>
      <c r="T847" s="11">
        <f t="shared" si="169"/>
        <v>42618.165972222225</v>
      </c>
    </row>
    <row r="848" spans="1:20" ht="42.75" x14ac:dyDescent="0.4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167"/>
        <v>0.81966602335303018</v>
      </c>
      <c r="P848">
        <f t="shared" si="170"/>
        <v>0.26840199999999997</v>
      </c>
      <c r="Q848" t="str">
        <f t="shared" si="172"/>
        <v>music</v>
      </c>
      <c r="R848" t="str">
        <f t="shared" si="171"/>
        <v>metal</v>
      </c>
      <c r="S848" s="11">
        <f t="shared" si="168"/>
        <v>41694.391840277778</v>
      </c>
      <c r="T848" s="11">
        <f t="shared" si="169"/>
        <v>41708.583333333336</v>
      </c>
    </row>
    <row r="849" spans="1:20" ht="28.5" x14ac:dyDescent="0.4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167"/>
        <v>1</v>
      </c>
      <c r="P849">
        <f t="shared" si="170"/>
        <v>9.0909090909090905E-3</v>
      </c>
      <c r="Q849" t="str">
        <f t="shared" si="172"/>
        <v>music</v>
      </c>
      <c r="R849" t="str">
        <f t="shared" si="171"/>
        <v>metal</v>
      </c>
      <c r="S849" s="11">
        <f t="shared" si="168"/>
        <v>42165.79833333334</v>
      </c>
      <c r="T849" s="11">
        <f t="shared" si="169"/>
        <v>42195.79833333334</v>
      </c>
    </row>
    <row r="850" spans="1:20" ht="42.75" x14ac:dyDescent="0.4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167"/>
        <v>1</v>
      </c>
      <c r="P850">
        <f t="shared" si="170"/>
        <v>30</v>
      </c>
      <c r="Q850" t="str">
        <f t="shared" si="172"/>
        <v>music</v>
      </c>
      <c r="R850" t="str">
        <f t="shared" si="171"/>
        <v>metal</v>
      </c>
      <c r="S850" s="11">
        <f t="shared" si="168"/>
        <v>42078.792048611111</v>
      </c>
      <c r="T850" s="11">
        <f t="shared" si="169"/>
        <v>42108.792048611111</v>
      </c>
    </row>
    <row r="851" spans="1:20" ht="57" x14ac:dyDescent="0.4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167"/>
        <v>0.8340283569641368</v>
      </c>
      <c r="P851">
        <f t="shared" si="170"/>
        <v>15.986666666666666</v>
      </c>
      <c r="Q851" t="str">
        <f t="shared" si="172"/>
        <v>music</v>
      </c>
      <c r="R851" t="str">
        <f t="shared" si="171"/>
        <v>metal</v>
      </c>
      <c r="S851" s="11">
        <f t="shared" si="168"/>
        <v>42051.148888888885</v>
      </c>
      <c r="T851" s="11">
        <f t="shared" si="169"/>
        <v>42079.107222222221</v>
      </c>
    </row>
    <row r="852" spans="1:20" ht="42.75" x14ac:dyDescent="0.4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167"/>
        <v>0.64443370388271304</v>
      </c>
      <c r="P852">
        <f t="shared" si="170"/>
        <v>1.55175</v>
      </c>
      <c r="Q852" t="str">
        <f t="shared" si="172"/>
        <v>music</v>
      </c>
      <c r="R852" t="str">
        <f t="shared" si="171"/>
        <v>metal</v>
      </c>
      <c r="S852" s="11">
        <f t="shared" si="168"/>
        <v>42452.827743055561</v>
      </c>
      <c r="T852" s="11">
        <f t="shared" si="169"/>
        <v>42485.207638888889</v>
      </c>
    </row>
    <row r="853" spans="1:20" ht="42.75" x14ac:dyDescent="0.4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167"/>
        <v>0.76657723265619016</v>
      </c>
      <c r="P853">
        <f t="shared" si="170"/>
        <v>0.65225</v>
      </c>
      <c r="Q853" t="str">
        <f t="shared" si="172"/>
        <v>music</v>
      </c>
      <c r="R853" t="str">
        <f t="shared" si="171"/>
        <v>metal</v>
      </c>
      <c r="S853" s="11">
        <f t="shared" si="168"/>
        <v>42522.880243055552</v>
      </c>
      <c r="T853" s="11">
        <f t="shared" si="169"/>
        <v>42582.822916666672</v>
      </c>
    </row>
    <row r="854" spans="1:20" ht="28.5" x14ac:dyDescent="0.4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167"/>
        <v>0.95264017419706037</v>
      </c>
      <c r="P854">
        <f t="shared" si="170"/>
        <v>1.837</v>
      </c>
      <c r="Q854" t="str">
        <f t="shared" si="172"/>
        <v>music</v>
      </c>
      <c r="R854" t="str">
        <f t="shared" si="171"/>
        <v>metal</v>
      </c>
      <c r="S854" s="11">
        <f t="shared" si="168"/>
        <v>42656.805497685185</v>
      </c>
      <c r="T854" s="11">
        <f t="shared" si="169"/>
        <v>42667.875</v>
      </c>
    </row>
    <row r="855" spans="1:20" ht="42.75" x14ac:dyDescent="0.4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167"/>
        <v>1</v>
      </c>
      <c r="P855">
        <f t="shared" si="170"/>
        <v>8.5714285714285715E-2</v>
      </c>
      <c r="Q855" t="str">
        <f t="shared" si="172"/>
        <v>music</v>
      </c>
      <c r="R855" t="str">
        <f t="shared" si="171"/>
        <v>metal</v>
      </c>
      <c r="S855" s="11">
        <f t="shared" si="168"/>
        <v>42021.832280092596</v>
      </c>
      <c r="T855" s="11">
        <f t="shared" si="169"/>
        <v>42051.832280092596</v>
      </c>
    </row>
    <row r="856" spans="1:20" ht="42.75" x14ac:dyDescent="0.4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167"/>
        <v>0.84587695837250831</v>
      </c>
      <c r="P856">
        <f t="shared" si="170"/>
        <v>109.55100000000002</v>
      </c>
      <c r="Q856" t="str">
        <f t="shared" si="172"/>
        <v>music</v>
      </c>
      <c r="R856" t="str">
        <f t="shared" si="171"/>
        <v>metal</v>
      </c>
      <c r="S856" s="11">
        <f t="shared" si="168"/>
        <v>42702.212337962963</v>
      </c>
      <c r="T856" s="11">
        <f t="shared" si="169"/>
        <v>42732.212337962963</v>
      </c>
    </row>
    <row r="857" spans="1:20" ht="28.5" x14ac:dyDescent="0.4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167"/>
        <v>0.96666666666666667</v>
      </c>
      <c r="P857">
        <f t="shared" si="170"/>
        <v>5.3956834532374098E-2</v>
      </c>
      <c r="Q857" t="str">
        <f t="shared" si="172"/>
        <v>music</v>
      </c>
      <c r="R857" t="str">
        <f t="shared" si="171"/>
        <v>metal</v>
      </c>
      <c r="S857" s="11">
        <f t="shared" si="168"/>
        <v>42545.125196759262</v>
      </c>
      <c r="T857" s="11">
        <f t="shared" si="169"/>
        <v>42575.125196759262</v>
      </c>
    </row>
    <row r="858" spans="1:20" ht="42.75" x14ac:dyDescent="0.4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167"/>
        <v>0.45871559633027525</v>
      </c>
      <c r="P858">
        <f t="shared" si="170"/>
        <v>0.37586206896551722</v>
      </c>
      <c r="Q858" t="str">
        <f t="shared" si="172"/>
        <v>music</v>
      </c>
      <c r="R858" t="str">
        <f t="shared" si="171"/>
        <v>metal</v>
      </c>
      <c r="S858" s="11">
        <f t="shared" si="168"/>
        <v>42609.311990740738</v>
      </c>
      <c r="T858" s="11">
        <f t="shared" si="169"/>
        <v>42668.791666666672</v>
      </c>
    </row>
    <row r="859" spans="1:20" ht="28.5" x14ac:dyDescent="0.4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167"/>
        <v>1</v>
      </c>
      <c r="P859">
        <f t="shared" si="170"/>
        <v>4.8</v>
      </c>
      <c r="Q859" t="str">
        <f t="shared" si="172"/>
        <v>music</v>
      </c>
      <c r="R859" t="str">
        <f t="shared" si="171"/>
        <v>metal</v>
      </c>
      <c r="S859" s="11">
        <f t="shared" si="168"/>
        <v>42291.581377314811</v>
      </c>
      <c r="T859" s="11">
        <f t="shared" si="169"/>
        <v>42333.623043981483</v>
      </c>
    </row>
    <row r="860" spans="1:20" ht="42.75" x14ac:dyDescent="0.4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167"/>
        <v>0.69441631415394056</v>
      </c>
      <c r="P860">
        <f t="shared" si="170"/>
        <v>1.4400583333333332</v>
      </c>
      <c r="Q860" t="str">
        <f t="shared" si="172"/>
        <v>music</v>
      </c>
      <c r="R860" t="str">
        <f t="shared" si="171"/>
        <v>metal</v>
      </c>
      <c r="S860" s="11">
        <f t="shared" si="168"/>
        <v>42079.745578703703</v>
      </c>
      <c r="T860" s="11">
        <f t="shared" si="169"/>
        <v>42109.957638888889</v>
      </c>
    </row>
    <row r="861" spans="1:20" ht="42.75" x14ac:dyDescent="0.4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167"/>
        <v>0.95533795080009554</v>
      </c>
      <c r="P861">
        <f t="shared" si="170"/>
        <v>3.4891666666666667</v>
      </c>
      <c r="Q861" t="str">
        <f t="shared" si="172"/>
        <v>music</v>
      </c>
      <c r="R861" t="str">
        <f>RIGHT(N862,4)</f>
        <v>jazz</v>
      </c>
      <c r="S861" s="11">
        <f t="shared" si="168"/>
        <v>42128.820231481484</v>
      </c>
      <c r="T861" s="11">
        <f t="shared" si="169"/>
        <v>42159</v>
      </c>
    </row>
    <row r="862" spans="1:20" ht="42.75" x14ac:dyDescent="0.4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167"/>
        <v>5.5118110236220472</v>
      </c>
      <c r="P862">
        <f t="shared" si="170"/>
        <v>0.63500000000000001</v>
      </c>
      <c r="Q862" t="str">
        <f t="shared" si="172"/>
        <v>music</v>
      </c>
      <c r="R862" t="str">
        <f t="shared" ref="R862:R881" si="173">RIGHT(N863,4)</f>
        <v>jazz</v>
      </c>
      <c r="S862" s="11">
        <f t="shared" si="168"/>
        <v>41570.482789351852</v>
      </c>
      <c r="T862" s="11">
        <f t="shared" si="169"/>
        <v>41600.524456018517</v>
      </c>
    </row>
    <row r="863" spans="1:20" ht="42.75" x14ac:dyDescent="0.4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167"/>
        <v>44.554455445544555</v>
      </c>
      <c r="P863">
        <f t="shared" si="170"/>
        <v>7.2142857142857139E-3</v>
      </c>
      <c r="Q863" t="str">
        <f t="shared" si="172"/>
        <v>music</v>
      </c>
      <c r="R863" t="str">
        <f t="shared" si="173"/>
        <v>jazz</v>
      </c>
      <c r="S863" s="11">
        <f t="shared" si="168"/>
        <v>42599.965324074074</v>
      </c>
      <c r="T863" s="11">
        <f t="shared" si="169"/>
        <v>42629.965324074074</v>
      </c>
    </row>
    <row r="864" spans="1:20" ht="42.75" x14ac:dyDescent="0.4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167"/>
        <v>294.11764705882354</v>
      </c>
      <c r="P864">
        <f t="shared" si="170"/>
        <v>3.7777777777777778E-2</v>
      </c>
      <c r="Q864" t="str">
        <f t="shared" si="172"/>
        <v>music</v>
      </c>
      <c r="R864" t="str">
        <f t="shared" si="173"/>
        <v>jazz</v>
      </c>
      <c r="S864" s="11">
        <f t="shared" si="168"/>
        <v>41559.5549537037</v>
      </c>
      <c r="T864" s="11">
        <f t="shared" si="169"/>
        <v>41589.596620370372</v>
      </c>
    </row>
    <row r="865" spans="1:20" ht="42.75" x14ac:dyDescent="0.4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167"/>
        <v>22.222222222222221</v>
      </c>
      <c r="P865">
        <f t="shared" si="170"/>
        <v>1.8E-3</v>
      </c>
      <c r="Q865" t="str">
        <f t="shared" si="172"/>
        <v>music</v>
      </c>
      <c r="R865" t="str">
        <f t="shared" si="173"/>
        <v>jazz</v>
      </c>
      <c r="S865" s="11">
        <f t="shared" si="168"/>
        <v>40921.117662037039</v>
      </c>
      <c r="T865" s="11">
        <f t="shared" si="169"/>
        <v>40951.117662037039</v>
      </c>
    </row>
    <row r="866" spans="1:20" ht="42.75" x14ac:dyDescent="0.4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167"/>
        <v>2.4074074074074074</v>
      </c>
      <c r="P866">
        <f t="shared" si="170"/>
        <v>1.35</v>
      </c>
      <c r="Q866" t="str">
        <f t="shared" si="172"/>
        <v>music</v>
      </c>
      <c r="R866" t="str">
        <f t="shared" si="173"/>
        <v>jazz</v>
      </c>
      <c r="S866" s="11">
        <f t="shared" si="168"/>
        <v>41541.106921296298</v>
      </c>
      <c r="T866" s="11">
        <f t="shared" si="169"/>
        <v>41563.415972222225</v>
      </c>
    </row>
    <row r="867" spans="1:20" ht="42.75" x14ac:dyDescent="0.4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167"/>
        <v>48.888888888888886</v>
      </c>
      <c r="P867">
        <f t="shared" si="170"/>
        <v>6.9230769230769233E-3</v>
      </c>
      <c r="Q867" t="str">
        <f t="shared" si="172"/>
        <v>music</v>
      </c>
      <c r="R867" t="str">
        <f t="shared" si="173"/>
        <v>jazz</v>
      </c>
      <c r="S867" s="11">
        <f t="shared" si="168"/>
        <v>41230.77311342593</v>
      </c>
      <c r="T867" s="11">
        <f t="shared" si="169"/>
        <v>41290.77311342593</v>
      </c>
    </row>
    <row r="868" spans="1:20" ht="42.75" x14ac:dyDescent="0.4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167"/>
        <v>5.46875</v>
      </c>
      <c r="P868">
        <f t="shared" si="170"/>
        <v>0.29090909090909089</v>
      </c>
      <c r="Q868" t="str">
        <f t="shared" si="172"/>
        <v>music</v>
      </c>
      <c r="R868" t="str">
        <f t="shared" si="173"/>
        <v>jazz</v>
      </c>
      <c r="S868" s="11">
        <f t="shared" si="168"/>
        <v>42025.637939814813</v>
      </c>
      <c r="T868" s="11">
        <f t="shared" si="169"/>
        <v>42063.631944444445</v>
      </c>
    </row>
    <row r="869" spans="1:20" ht="42.75" x14ac:dyDescent="0.4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167"/>
        <v>4.1631973355537051</v>
      </c>
      <c r="P869">
        <f t="shared" si="170"/>
        <v>0.34314285714285714</v>
      </c>
      <c r="Q869" t="str">
        <f t="shared" si="172"/>
        <v>music</v>
      </c>
      <c r="R869" t="str">
        <f t="shared" si="173"/>
        <v>jazz</v>
      </c>
      <c r="S869" s="11">
        <f t="shared" si="168"/>
        <v>40088.105393518519</v>
      </c>
      <c r="T869" s="11">
        <f t="shared" si="169"/>
        <v>40148.207638888889</v>
      </c>
    </row>
    <row r="870" spans="1:20" ht="57" x14ac:dyDescent="0.4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167"/>
        <v>900</v>
      </c>
      <c r="P870">
        <f t="shared" si="170"/>
        <v>0.01</v>
      </c>
      <c r="Q870" t="str">
        <f t="shared" si="172"/>
        <v>music</v>
      </c>
      <c r="R870" t="str">
        <f t="shared" si="173"/>
        <v>jazz</v>
      </c>
      <c r="S870" s="11">
        <f t="shared" si="168"/>
        <v>41616.027754629627</v>
      </c>
      <c r="T870" s="11">
        <f t="shared" si="169"/>
        <v>41646.027754629627</v>
      </c>
    </row>
    <row r="871" spans="1:20" ht="57" x14ac:dyDescent="0.4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167"/>
        <v>8.4615384615384617</v>
      </c>
      <c r="P871">
        <f t="shared" si="170"/>
        <v>2.311111111111111E-2</v>
      </c>
      <c r="Q871" t="str">
        <f t="shared" si="172"/>
        <v>music</v>
      </c>
      <c r="R871" t="str">
        <f t="shared" si="173"/>
        <v>jazz</v>
      </c>
      <c r="S871" s="11">
        <f t="shared" si="168"/>
        <v>41342.845567129632</v>
      </c>
      <c r="T871" s="11">
        <f t="shared" si="169"/>
        <v>41372.803900462961</v>
      </c>
    </row>
    <row r="872" spans="1:20" ht="42.75" x14ac:dyDescent="0.4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167"/>
        <v>322.58064516129031</v>
      </c>
      <c r="P872">
        <f t="shared" si="170"/>
        <v>7.0454545454545457E-3</v>
      </c>
      <c r="Q872" t="str">
        <f t="shared" si="172"/>
        <v>music</v>
      </c>
      <c r="R872" t="str">
        <f t="shared" si="173"/>
        <v>jazz</v>
      </c>
      <c r="S872" s="11">
        <f t="shared" si="168"/>
        <v>41488.022256944445</v>
      </c>
      <c r="T872" s="11">
        <f t="shared" si="169"/>
        <v>41518.022256944445</v>
      </c>
    </row>
    <row r="873" spans="1:20" ht="42.75" x14ac:dyDescent="0.4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167"/>
        <v>18.46153846153846</v>
      </c>
      <c r="P873">
        <f t="shared" si="170"/>
        <v>1.6250000000000001E-2</v>
      </c>
      <c r="Q873" t="str">
        <f t="shared" si="172"/>
        <v>music</v>
      </c>
      <c r="R873" t="str">
        <f t="shared" si="173"/>
        <v>jazz</v>
      </c>
      <c r="S873" s="11">
        <f t="shared" si="168"/>
        <v>41577.561284722222</v>
      </c>
      <c r="T873" s="11">
        <f t="shared" si="169"/>
        <v>41607.602951388886</v>
      </c>
    </row>
    <row r="874" spans="1:20" ht="42.75" x14ac:dyDescent="0.4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167"/>
        <v>123.07692307692308</v>
      </c>
      <c r="P874">
        <f t="shared" si="170"/>
        <v>1.0833333333333334E-2</v>
      </c>
      <c r="Q874" t="str">
        <f t="shared" si="172"/>
        <v>music</v>
      </c>
      <c r="R874" t="str">
        <f t="shared" si="173"/>
        <v>jazz</v>
      </c>
      <c r="S874" s="11">
        <f t="shared" si="168"/>
        <v>40567.825543981482</v>
      </c>
      <c r="T874" s="11">
        <f t="shared" si="169"/>
        <v>40612.825543981482</v>
      </c>
    </row>
    <row r="875" spans="1:20" ht="28.5" x14ac:dyDescent="0.4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167"/>
        <v>77.777777777777771</v>
      </c>
      <c r="P875">
        <f t="shared" si="170"/>
        <v>5.6249999999999998E-3</v>
      </c>
      <c r="Q875" t="str">
        <f t="shared" si="172"/>
        <v>music</v>
      </c>
      <c r="R875" t="str">
        <f t="shared" si="173"/>
        <v>jazz</v>
      </c>
      <c r="S875" s="11">
        <f t="shared" si="168"/>
        <v>41184.167129629634</v>
      </c>
      <c r="T875" s="11">
        <f t="shared" si="169"/>
        <v>41224.208796296298</v>
      </c>
    </row>
    <row r="876" spans="1:20" ht="57" x14ac:dyDescent="0.4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167"/>
        <v>4.1095890410958908</v>
      </c>
      <c r="P876">
        <f t="shared" si="170"/>
        <v>0.20857142857142857</v>
      </c>
      <c r="Q876" t="str">
        <f t="shared" si="172"/>
        <v>music</v>
      </c>
      <c r="R876" t="str">
        <f t="shared" si="173"/>
        <v>jazz</v>
      </c>
      <c r="S876" s="11">
        <f t="shared" si="168"/>
        <v>41368.583726851852</v>
      </c>
      <c r="T876" s="11">
        <f t="shared" si="169"/>
        <v>41398.583726851852</v>
      </c>
    </row>
    <row r="877" spans="1:20" ht="57" x14ac:dyDescent="0.4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 t="str">
        <f>IFERROR($D877/$E877,"0")</f>
        <v>0</v>
      </c>
      <c r="P877">
        <f>AVERAGE(E877,D877)</f>
        <v>2500</v>
      </c>
      <c r="Q877" t="str">
        <f t="shared" si="172"/>
        <v>music</v>
      </c>
      <c r="R877" t="str">
        <f t="shared" si="173"/>
        <v>jazz</v>
      </c>
      <c r="S877" s="11">
        <f t="shared" si="168"/>
        <v>42248.723738425921</v>
      </c>
      <c r="T877" s="11">
        <f t="shared" si="169"/>
        <v>42268.723738425921</v>
      </c>
    </row>
    <row r="878" spans="1:20" ht="28.5" x14ac:dyDescent="0.4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167"/>
        <v>2.4510108864696734</v>
      </c>
      <c r="P878">
        <f t="shared" ref="P878:P888" si="174">AVERAGE($E878/$D877)</f>
        <v>0.25719999999999998</v>
      </c>
      <c r="Q878" t="str">
        <f t="shared" si="172"/>
        <v>music</v>
      </c>
      <c r="R878" t="str">
        <f t="shared" si="173"/>
        <v>jazz</v>
      </c>
      <c r="S878" s="11">
        <f t="shared" si="168"/>
        <v>41276.496840277774</v>
      </c>
      <c r="T878" s="11">
        <f t="shared" si="169"/>
        <v>41309.496840277774</v>
      </c>
    </row>
    <row r="879" spans="1:20" ht="42.75" x14ac:dyDescent="0.4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167"/>
        <v>1.4803849000740192</v>
      </c>
      <c r="P879">
        <f t="shared" si="174"/>
        <v>0.42861675126903553</v>
      </c>
      <c r="Q879" t="str">
        <f t="shared" si="172"/>
        <v>music</v>
      </c>
      <c r="R879" t="str">
        <f t="shared" si="173"/>
        <v>jazz</v>
      </c>
      <c r="S879" s="11">
        <f t="shared" si="168"/>
        <v>41597.788888888892</v>
      </c>
      <c r="T879" s="11">
        <f t="shared" si="169"/>
        <v>41627.788888888892</v>
      </c>
    </row>
    <row r="880" spans="1:20" ht="42.75" x14ac:dyDescent="0.4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167"/>
        <v>76.92307692307692</v>
      </c>
      <c r="P880">
        <f t="shared" si="174"/>
        <v>3.2500000000000001E-2</v>
      </c>
      <c r="Q880" t="str">
        <f t="shared" si="172"/>
        <v>music</v>
      </c>
      <c r="R880" t="str">
        <f t="shared" si="173"/>
        <v>jazz</v>
      </c>
      <c r="S880" s="11">
        <f t="shared" si="168"/>
        <v>40505.232916666668</v>
      </c>
      <c r="T880" s="11">
        <f t="shared" si="169"/>
        <v>40535.232916666668</v>
      </c>
    </row>
    <row r="881" spans="1:20" ht="42.75" x14ac:dyDescent="0.4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167"/>
        <v>3.2608695652173911</v>
      </c>
      <c r="P881">
        <f t="shared" si="174"/>
        <v>0.1288</v>
      </c>
      <c r="Q881" t="str">
        <f t="shared" si="172"/>
        <v>music</v>
      </c>
      <c r="R881" t="str">
        <f>RIGHT(N882,10)</f>
        <v>indie rock</v>
      </c>
      <c r="S881" s="11">
        <f t="shared" si="168"/>
        <v>41037.829918981479</v>
      </c>
      <c r="T881" s="11">
        <f t="shared" si="169"/>
        <v>41058.829918981479</v>
      </c>
    </row>
    <row r="882" spans="1:20" ht="42.75" x14ac:dyDescent="0.4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167"/>
        <v>33.451327433628322</v>
      </c>
      <c r="P882">
        <f t="shared" si="174"/>
        <v>5.3809523809523807E-2</v>
      </c>
      <c r="Q882" t="str">
        <f t="shared" si="172"/>
        <v>music</v>
      </c>
      <c r="R882" t="str">
        <f t="shared" ref="R882:R902" si="175">RIGHT(N883,10)</f>
        <v>indie rock</v>
      </c>
      <c r="S882" s="11">
        <f t="shared" si="168"/>
        <v>41179.32104166667</v>
      </c>
      <c r="T882" s="11">
        <f t="shared" si="169"/>
        <v>41212.32104166667</v>
      </c>
    </row>
    <row r="883" spans="1:20" ht="42.75" x14ac:dyDescent="0.4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167"/>
        <v>125</v>
      </c>
      <c r="P883">
        <f t="shared" si="174"/>
        <v>7.9365079365079361E-3</v>
      </c>
      <c r="Q883" t="str">
        <f t="shared" si="172"/>
        <v>music</v>
      </c>
      <c r="R883" t="str">
        <f t="shared" si="175"/>
        <v>indie rock</v>
      </c>
      <c r="S883" s="11">
        <f t="shared" si="168"/>
        <v>40877.25099537037</v>
      </c>
      <c r="T883" s="11">
        <f t="shared" si="169"/>
        <v>40922.25099537037</v>
      </c>
    </row>
    <row r="884" spans="1:20" ht="42.75" x14ac:dyDescent="0.4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167"/>
        <v>4.9668874172185431</v>
      </c>
      <c r="P884">
        <f t="shared" si="174"/>
        <v>8.0533333333333332E-2</v>
      </c>
      <c r="Q884" t="str">
        <f t="shared" si="172"/>
        <v>music</v>
      </c>
      <c r="R884" t="str">
        <f t="shared" si="175"/>
        <v>indie rock</v>
      </c>
      <c r="S884" s="11">
        <f t="shared" si="168"/>
        <v>40759.860532407409</v>
      </c>
      <c r="T884" s="11">
        <f t="shared" si="169"/>
        <v>40792.860532407409</v>
      </c>
    </row>
    <row r="885" spans="1:20" ht="42.75" x14ac:dyDescent="0.4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167"/>
        <v>2.4987506246876561</v>
      </c>
      <c r="P885">
        <f t="shared" si="174"/>
        <v>1.3340000000000001</v>
      </c>
      <c r="Q885" t="str">
        <f t="shared" si="172"/>
        <v>music</v>
      </c>
      <c r="R885" t="str">
        <f t="shared" si="175"/>
        <v>indie rock</v>
      </c>
      <c r="S885" s="11">
        <f t="shared" si="168"/>
        <v>42371.935590277775</v>
      </c>
      <c r="T885" s="11">
        <f t="shared" si="169"/>
        <v>42431.935590277775</v>
      </c>
    </row>
    <row r="886" spans="1:20" ht="42.75" x14ac:dyDescent="0.4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167"/>
        <v>100</v>
      </c>
      <c r="P886">
        <f t="shared" si="174"/>
        <v>4.0000000000000001E-3</v>
      </c>
      <c r="Q886" t="str">
        <f t="shared" si="172"/>
        <v>music</v>
      </c>
      <c r="R886" t="str">
        <f t="shared" si="175"/>
        <v>indie rock</v>
      </c>
      <c r="S886" s="11">
        <f t="shared" si="168"/>
        <v>40981.802615740737</v>
      </c>
      <c r="T886" s="11">
        <f t="shared" si="169"/>
        <v>41041.104861111111</v>
      </c>
    </row>
    <row r="887" spans="1:20" ht="42.75" x14ac:dyDescent="0.4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167"/>
        <v>1.3333333333333333</v>
      </c>
      <c r="P887">
        <f t="shared" si="174"/>
        <v>0.375</v>
      </c>
      <c r="Q887" t="str">
        <f t="shared" si="172"/>
        <v>music</v>
      </c>
      <c r="R887" t="str">
        <f t="shared" si="175"/>
        <v>indie rock</v>
      </c>
      <c r="S887" s="11">
        <f t="shared" si="168"/>
        <v>42713.941099537042</v>
      </c>
      <c r="T887" s="11">
        <f t="shared" si="169"/>
        <v>42734.941099537042</v>
      </c>
    </row>
    <row r="888" spans="1:20" ht="42.75" x14ac:dyDescent="0.4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167"/>
        <v>2.4390243902439024</v>
      </c>
      <c r="P888">
        <f t="shared" si="174"/>
        <v>0.20499999999999999</v>
      </c>
      <c r="Q888" t="str">
        <f t="shared" si="172"/>
        <v>music</v>
      </c>
      <c r="R888" t="str">
        <f t="shared" si="175"/>
        <v>indie rock</v>
      </c>
      <c r="S888" s="11">
        <f t="shared" si="168"/>
        <v>42603.870520833334</v>
      </c>
      <c r="T888" s="11">
        <f t="shared" si="169"/>
        <v>42628.870520833334</v>
      </c>
    </row>
    <row r="889" spans="1:20" ht="42.75" x14ac:dyDescent="0.4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 t="str">
        <f>IFERROR($D889/$E889,"0")</f>
        <v>0</v>
      </c>
      <c r="P889">
        <f>AVERAGE(E889,D889)</f>
        <v>500</v>
      </c>
      <c r="Q889" t="str">
        <f t="shared" si="172"/>
        <v>music</v>
      </c>
      <c r="R889" t="str">
        <f t="shared" si="175"/>
        <v>indie rock</v>
      </c>
      <c r="S889" s="11">
        <f t="shared" si="168"/>
        <v>41026.958969907406</v>
      </c>
      <c r="T889" s="11">
        <f t="shared" si="169"/>
        <v>41056.958969907406</v>
      </c>
    </row>
    <row r="890" spans="1:20" ht="57" x14ac:dyDescent="0.4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167"/>
        <v>13.888888888888889</v>
      </c>
      <c r="P890">
        <f t="shared" ref="P890:P898" si="176">AVERAGE($E890/$D889)</f>
        <v>7.1999999999999995E-2</v>
      </c>
      <c r="Q890" t="str">
        <f t="shared" si="172"/>
        <v>music</v>
      </c>
      <c r="R890" t="str">
        <f t="shared" si="175"/>
        <v>indie rock</v>
      </c>
      <c r="S890" s="11">
        <f t="shared" si="168"/>
        <v>40751.753298611111</v>
      </c>
      <c r="T890" s="11">
        <f t="shared" si="169"/>
        <v>40787.25</v>
      </c>
    </row>
    <row r="891" spans="1:20" ht="42.75" x14ac:dyDescent="0.4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167"/>
        <v>10.591784164859002</v>
      </c>
      <c r="P891">
        <f t="shared" si="176"/>
        <v>2.3603200000000002</v>
      </c>
      <c r="Q891" t="str">
        <f t="shared" si="172"/>
        <v>music</v>
      </c>
      <c r="R891" t="str">
        <f t="shared" si="175"/>
        <v>indie rock</v>
      </c>
      <c r="S891" s="11">
        <f t="shared" si="168"/>
        <v>41887.784062500003</v>
      </c>
      <c r="T891" s="11">
        <f t="shared" si="169"/>
        <v>41917.784062500003</v>
      </c>
    </row>
    <row r="892" spans="1:20" ht="42.75" x14ac:dyDescent="0.4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167"/>
        <v>24</v>
      </c>
      <c r="P892">
        <f t="shared" si="176"/>
        <v>5.0000000000000001E-3</v>
      </c>
      <c r="Q892" t="str">
        <f t="shared" si="172"/>
        <v>music</v>
      </c>
      <c r="R892" t="str">
        <f t="shared" si="175"/>
        <v>indie rock</v>
      </c>
      <c r="S892" s="11">
        <f t="shared" si="168"/>
        <v>41569.698831018519</v>
      </c>
      <c r="T892" s="11">
        <f t="shared" si="169"/>
        <v>41599.740497685183</v>
      </c>
    </row>
    <row r="893" spans="1:20" ht="42.75" x14ac:dyDescent="0.4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167"/>
        <v>30.76923076923077</v>
      </c>
      <c r="P893">
        <f t="shared" si="176"/>
        <v>8.666666666666667E-2</v>
      </c>
      <c r="Q893" t="str">
        <f t="shared" si="172"/>
        <v>music</v>
      </c>
      <c r="R893" t="str">
        <f t="shared" si="175"/>
        <v>indie rock</v>
      </c>
      <c r="S893" s="11">
        <f t="shared" si="168"/>
        <v>41842.031597222223</v>
      </c>
      <c r="T893" s="11">
        <f t="shared" si="169"/>
        <v>41872.031597222223</v>
      </c>
    </row>
    <row r="894" spans="1:20" ht="42.75" x14ac:dyDescent="0.4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167"/>
        <v>2.4539877300613497</v>
      </c>
      <c r="P894">
        <f t="shared" si="176"/>
        <v>0.30562499999999998</v>
      </c>
      <c r="Q894" t="str">
        <f t="shared" si="172"/>
        <v>music</v>
      </c>
      <c r="R894" t="str">
        <f t="shared" si="175"/>
        <v>indie rock</v>
      </c>
      <c r="S894" s="11">
        <f t="shared" si="168"/>
        <v>40304.20003472222</v>
      </c>
      <c r="T894" s="11">
        <f t="shared" si="169"/>
        <v>40391.166666666664</v>
      </c>
    </row>
    <row r="895" spans="1:20" ht="42.75" x14ac:dyDescent="0.4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167"/>
        <v>10</v>
      </c>
      <c r="P895">
        <f t="shared" si="176"/>
        <v>3.3333333333333333E-2</v>
      </c>
      <c r="Q895" t="str">
        <f t="shared" si="172"/>
        <v>music</v>
      </c>
      <c r="R895" t="str">
        <f t="shared" si="175"/>
        <v>indie rock</v>
      </c>
      <c r="S895" s="11">
        <f t="shared" si="168"/>
        <v>42065.897719907407</v>
      </c>
      <c r="T895" s="11">
        <f t="shared" si="169"/>
        <v>42095.856053240743</v>
      </c>
    </row>
    <row r="896" spans="1:20" ht="42.75" x14ac:dyDescent="0.4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167"/>
        <v>2.5529742149604289</v>
      </c>
      <c r="P896">
        <f t="shared" si="176"/>
        <v>3.9169999999999998</v>
      </c>
      <c r="Q896" t="str">
        <f t="shared" si="172"/>
        <v>music</v>
      </c>
      <c r="R896" t="str">
        <f t="shared" si="175"/>
        <v>indie rock</v>
      </c>
      <c r="S896" s="11">
        <f t="shared" si="168"/>
        <v>42496.981597222228</v>
      </c>
      <c r="T896" s="11">
        <f t="shared" si="169"/>
        <v>42526.981597222228</v>
      </c>
    </row>
    <row r="897" spans="1:20" ht="42.75" x14ac:dyDescent="0.4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167"/>
        <v>41.025641025641029</v>
      </c>
      <c r="P897">
        <f t="shared" si="176"/>
        <v>9.75E-3</v>
      </c>
      <c r="Q897" t="str">
        <f t="shared" si="172"/>
        <v>music</v>
      </c>
      <c r="R897" t="str">
        <f t="shared" si="175"/>
        <v>indie rock</v>
      </c>
      <c r="S897" s="11">
        <f t="shared" si="168"/>
        <v>40431.127650462964</v>
      </c>
      <c r="T897" s="11">
        <f t="shared" si="169"/>
        <v>40476.127650462964</v>
      </c>
    </row>
    <row r="898" spans="1:20" ht="42.75" x14ac:dyDescent="0.4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si="167"/>
        <v>2.5</v>
      </c>
      <c r="P898">
        <f t="shared" si="176"/>
        <v>0.4</v>
      </c>
      <c r="Q898" t="str">
        <f t="shared" si="172"/>
        <v>music</v>
      </c>
      <c r="R898" t="str">
        <f t="shared" si="175"/>
        <v>indie rock</v>
      </c>
      <c r="S898" s="11">
        <f t="shared" si="168"/>
        <v>42218.872986111113</v>
      </c>
      <c r="T898" s="11">
        <f t="shared" si="169"/>
        <v>42244.166666666672</v>
      </c>
    </row>
    <row r="899" spans="1:20" ht="42.75" x14ac:dyDescent="0.4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 t="str">
        <f>IFERROR($D899/$E899,"0")</f>
        <v>0</v>
      </c>
      <c r="P899">
        <f>AVERAGE(E899,D899)</f>
        <v>1500</v>
      </c>
      <c r="Q899" t="str">
        <f t="shared" si="172"/>
        <v>music</v>
      </c>
      <c r="R899" t="str">
        <f t="shared" si="175"/>
        <v>indie rock</v>
      </c>
      <c r="S899" s="11">
        <f t="shared" ref="S899:S962" si="177">(((J899/60)/60)/24)+DATE(1970,1,1)</f>
        <v>41211.688750000001</v>
      </c>
      <c r="T899" s="11">
        <f t="shared" ref="T899:T962" si="178">(((I899/60)/60)/24)+DATE(1970,1,1)</f>
        <v>41241.730416666665</v>
      </c>
    </row>
    <row r="900" spans="1:20" ht="42.75" x14ac:dyDescent="0.4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ref="O900:O962" si="179">$D900/$E900</f>
        <v>35.714285714285715</v>
      </c>
      <c r="P900">
        <f t="shared" ref="P900:P902" si="180">AVERAGE($E900/$D899)</f>
        <v>2.3333333333333334E-2</v>
      </c>
      <c r="Q900" t="str">
        <f t="shared" si="172"/>
        <v>music</v>
      </c>
      <c r="R900" t="str">
        <f t="shared" si="175"/>
        <v>indie rock</v>
      </c>
      <c r="S900" s="11">
        <f t="shared" si="177"/>
        <v>40878.758217592593</v>
      </c>
      <c r="T900" s="11">
        <f t="shared" si="178"/>
        <v>40923.758217592593</v>
      </c>
    </row>
    <row r="901" spans="1:20" ht="42.75" x14ac:dyDescent="0.4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179"/>
        <v>2.6785714285714284</v>
      </c>
      <c r="P901">
        <f t="shared" si="180"/>
        <v>0.112</v>
      </c>
      <c r="Q901" t="str">
        <f t="shared" si="172"/>
        <v>music</v>
      </c>
      <c r="R901" t="str">
        <f>RIGHT(N901,10)</f>
        <v>indie rock</v>
      </c>
      <c r="S901" s="11">
        <f t="shared" si="177"/>
        <v>40646.099097222221</v>
      </c>
      <c r="T901" s="11">
        <f t="shared" si="178"/>
        <v>40691.099097222221</v>
      </c>
    </row>
    <row r="902" spans="1:20" ht="28.5" x14ac:dyDescent="0.4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179"/>
        <v>238.0952380952381</v>
      </c>
      <c r="P902">
        <f t="shared" si="180"/>
        <v>2.8000000000000001E-2</v>
      </c>
      <c r="Q902" t="str">
        <f t="shared" si="172"/>
        <v>music</v>
      </c>
      <c r="R902" t="str">
        <f>RIGHT(N902,4)</f>
        <v>jazz</v>
      </c>
      <c r="S902" s="11">
        <f t="shared" si="177"/>
        <v>42429.84956018519</v>
      </c>
      <c r="T902" s="11">
        <f t="shared" si="178"/>
        <v>42459.807893518519</v>
      </c>
    </row>
    <row r="903" spans="1:20" ht="57" x14ac:dyDescent="0.4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 t="str">
        <f>IFERROR($D903/$E903,"0")</f>
        <v>0</v>
      </c>
      <c r="P903">
        <f>AVERAGE(E903,D903)</f>
        <v>3250</v>
      </c>
      <c r="Q903" t="str">
        <f t="shared" si="172"/>
        <v>music</v>
      </c>
      <c r="R903" t="str">
        <f t="shared" ref="R903:R941" si="181">RIGHT(N903,4)</f>
        <v>jazz</v>
      </c>
      <c r="S903" s="11">
        <f t="shared" si="177"/>
        <v>40291.81150462963</v>
      </c>
      <c r="T903" s="11">
        <f t="shared" si="178"/>
        <v>40337.799305555556</v>
      </c>
    </row>
    <row r="904" spans="1:20" ht="57" x14ac:dyDescent="0.4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179"/>
        <v>333.33333333333331</v>
      </c>
      <c r="P904">
        <f t="shared" ref="P904:P907" si="182">AVERAGE($E904/$D903)</f>
        <v>1.3846153846153847E-2</v>
      </c>
      <c r="Q904" t="str">
        <f t="shared" si="172"/>
        <v>music</v>
      </c>
      <c r="R904" t="str">
        <f t="shared" si="181"/>
        <v>jazz</v>
      </c>
      <c r="S904" s="11">
        <f t="shared" si="177"/>
        <v>41829.965532407405</v>
      </c>
      <c r="T904" s="11">
        <f t="shared" si="178"/>
        <v>41881.645833333336</v>
      </c>
    </row>
    <row r="905" spans="1:20" ht="42.75" x14ac:dyDescent="0.4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179"/>
        <v>31.25</v>
      </c>
      <c r="P905">
        <f t="shared" si="182"/>
        <v>5.3333333333333332E-3</v>
      </c>
      <c r="Q905" t="str">
        <f t="shared" si="172"/>
        <v>music</v>
      </c>
      <c r="R905" t="str">
        <f t="shared" si="181"/>
        <v>jazz</v>
      </c>
      <c r="S905" s="11">
        <f t="shared" si="177"/>
        <v>41149.796064814815</v>
      </c>
      <c r="T905" s="11">
        <f t="shared" si="178"/>
        <v>41175.100694444445</v>
      </c>
    </row>
    <row r="906" spans="1:20" ht="42.75" x14ac:dyDescent="0.4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179"/>
        <v>331.12582781456956</v>
      </c>
      <c r="P906">
        <f t="shared" si="182"/>
        <v>3.0200000000000001E-2</v>
      </c>
      <c r="Q906" t="str">
        <f t="shared" si="172"/>
        <v>music</v>
      </c>
      <c r="R906" t="str">
        <f t="shared" si="181"/>
        <v>jazz</v>
      </c>
      <c r="S906" s="11">
        <f t="shared" si="177"/>
        <v>42342.080289351856</v>
      </c>
      <c r="T906" s="11">
        <f t="shared" si="178"/>
        <v>42372.080289351856</v>
      </c>
    </row>
    <row r="907" spans="1:20" ht="42.75" x14ac:dyDescent="0.4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179"/>
        <v>33.163265306122447</v>
      </c>
      <c r="P907">
        <f t="shared" si="182"/>
        <v>3.9199999999999999E-3</v>
      </c>
      <c r="Q907" t="str">
        <f t="shared" si="172"/>
        <v>music</v>
      </c>
      <c r="R907" t="str">
        <f t="shared" si="181"/>
        <v>jazz</v>
      </c>
      <c r="S907" s="11">
        <f t="shared" si="177"/>
        <v>40507.239884259259</v>
      </c>
      <c r="T907" s="11">
        <f t="shared" si="178"/>
        <v>40567.239884259259</v>
      </c>
    </row>
    <row r="908" spans="1:20" ht="28.5" x14ac:dyDescent="0.4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 t="str">
        <f t="shared" ref="O908:O910" si="183">IFERROR($D908/$E908,"0")</f>
        <v>0</v>
      </c>
      <c r="P908">
        <f t="shared" ref="P908:P910" si="184">AVERAGE(E908,D908)</f>
        <v>7500</v>
      </c>
      <c r="Q908" t="str">
        <f t="shared" si="172"/>
        <v>music</v>
      </c>
      <c r="R908" t="str">
        <f t="shared" si="181"/>
        <v>jazz</v>
      </c>
      <c r="S908" s="11">
        <f t="shared" si="177"/>
        <v>41681.189699074072</v>
      </c>
      <c r="T908" s="11">
        <f t="shared" si="178"/>
        <v>41711.148032407407</v>
      </c>
    </row>
    <row r="909" spans="1:20" ht="28.5" x14ac:dyDescent="0.4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 t="str">
        <f t="shared" si="183"/>
        <v>0</v>
      </c>
      <c r="P909">
        <f t="shared" si="184"/>
        <v>1450</v>
      </c>
      <c r="Q909" t="str">
        <f t="shared" si="172"/>
        <v>music</v>
      </c>
      <c r="R909" t="str">
        <f t="shared" si="181"/>
        <v>jazz</v>
      </c>
      <c r="S909" s="11">
        <f t="shared" si="177"/>
        <v>40767.192395833335</v>
      </c>
      <c r="T909" s="11">
        <f t="shared" si="178"/>
        <v>40797.192395833335</v>
      </c>
    </row>
    <row r="910" spans="1:20" ht="42.75" x14ac:dyDescent="0.4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 t="str">
        <f t="shared" si="183"/>
        <v>0</v>
      </c>
      <c r="P910">
        <f t="shared" si="184"/>
        <v>1250</v>
      </c>
      <c r="Q910" t="str">
        <f t="shared" si="172"/>
        <v>music</v>
      </c>
      <c r="R910" t="str">
        <f t="shared" si="181"/>
        <v>jazz</v>
      </c>
      <c r="S910" s="11">
        <f t="shared" si="177"/>
        <v>40340.801562499997</v>
      </c>
      <c r="T910" s="11">
        <f t="shared" si="178"/>
        <v>40386.207638888889</v>
      </c>
    </row>
    <row r="911" spans="1:20" ht="57" x14ac:dyDescent="0.4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179"/>
        <v>30.76923076923077</v>
      </c>
      <c r="P911">
        <f t="shared" ref="P911:P912" si="185">AVERAGE($E911/$D910)</f>
        <v>0.20799999999999999</v>
      </c>
      <c r="Q911" t="str">
        <f t="shared" ref="Q911:Q941" si="186">LEFT(N911,5)</f>
        <v>music</v>
      </c>
      <c r="R911" t="str">
        <f t="shared" si="181"/>
        <v>jazz</v>
      </c>
      <c r="S911" s="11">
        <f t="shared" si="177"/>
        <v>41081.69027777778</v>
      </c>
      <c r="T911" s="11">
        <f t="shared" si="178"/>
        <v>41113.166666666664</v>
      </c>
    </row>
    <row r="912" spans="1:20" ht="42.75" x14ac:dyDescent="0.4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179"/>
        <v>4.4715447154471546</v>
      </c>
      <c r="P912">
        <f t="shared" si="185"/>
        <v>7.6874999999999999E-3</v>
      </c>
      <c r="Q912" t="str">
        <f t="shared" si="186"/>
        <v>music</v>
      </c>
      <c r="R912" t="str">
        <f t="shared" si="181"/>
        <v>jazz</v>
      </c>
      <c r="S912" s="11">
        <f t="shared" si="177"/>
        <v>42737.545358796298</v>
      </c>
      <c r="T912" s="11">
        <f t="shared" si="178"/>
        <v>42797.545358796298</v>
      </c>
    </row>
    <row r="913" spans="1:20" ht="42.75" x14ac:dyDescent="0.4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 t="str">
        <f>IFERROR($D913/$E913,"0")</f>
        <v>0</v>
      </c>
      <c r="P913">
        <f>AVERAGE(E913,D913)</f>
        <v>50000</v>
      </c>
      <c r="Q913" t="str">
        <f t="shared" si="186"/>
        <v>music</v>
      </c>
      <c r="R913" t="str">
        <f t="shared" si="181"/>
        <v>jazz</v>
      </c>
      <c r="S913" s="11">
        <f t="shared" si="177"/>
        <v>41642.005150462966</v>
      </c>
      <c r="T913" s="11">
        <f t="shared" si="178"/>
        <v>41663.005150462966</v>
      </c>
    </row>
    <row r="914" spans="1:20" ht="42.75" x14ac:dyDescent="0.4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179"/>
        <v>116.66666666666667</v>
      </c>
      <c r="P914">
        <f t="shared" ref="P914:P915" si="187">AVERAGE($E914/$D913)</f>
        <v>2.9999999999999997E-4</v>
      </c>
      <c r="Q914" t="str">
        <f t="shared" si="186"/>
        <v>music</v>
      </c>
      <c r="R914" t="str">
        <f t="shared" si="181"/>
        <v>jazz</v>
      </c>
      <c r="S914" s="11">
        <f t="shared" si="177"/>
        <v>41194.109340277777</v>
      </c>
      <c r="T914" s="11">
        <f t="shared" si="178"/>
        <v>41254.151006944441</v>
      </c>
    </row>
    <row r="915" spans="1:20" ht="42.75" x14ac:dyDescent="0.4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179"/>
        <v>15.136226034308779</v>
      </c>
      <c r="P915">
        <f t="shared" si="187"/>
        <v>0.56628571428571428</v>
      </c>
      <c r="Q915" t="str">
        <f t="shared" si="186"/>
        <v>music</v>
      </c>
      <c r="R915" t="str">
        <f t="shared" si="181"/>
        <v>jazz</v>
      </c>
      <c r="S915" s="11">
        <f t="shared" si="177"/>
        <v>41004.139108796298</v>
      </c>
      <c r="T915" s="11">
        <f t="shared" si="178"/>
        <v>41034.139108796298</v>
      </c>
    </row>
    <row r="916" spans="1:20" ht="42.75" x14ac:dyDescent="0.4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 t="str">
        <f>IFERROR($D916/$E916,"0")</f>
        <v>0</v>
      </c>
      <c r="P916">
        <f>AVERAGE(E916,D916)</f>
        <v>750</v>
      </c>
      <c r="Q916" t="str">
        <f t="shared" si="186"/>
        <v>music</v>
      </c>
      <c r="R916" t="str">
        <f t="shared" si="181"/>
        <v>jazz</v>
      </c>
      <c r="S916" s="11">
        <f t="shared" si="177"/>
        <v>41116.763275462967</v>
      </c>
      <c r="T916" s="11">
        <f t="shared" si="178"/>
        <v>41146.763275462967</v>
      </c>
    </row>
    <row r="917" spans="1:20" ht="42.75" x14ac:dyDescent="0.4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179"/>
        <v>17.333333333333332</v>
      </c>
      <c r="P917">
        <f>AVERAGE($E917/$D916)</f>
        <v>0.25</v>
      </c>
      <c r="Q917" t="str">
        <f t="shared" si="186"/>
        <v>music</v>
      </c>
      <c r="R917" t="str">
        <f t="shared" si="181"/>
        <v>jazz</v>
      </c>
      <c r="S917" s="11">
        <f t="shared" si="177"/>
        <v>40937.679560185185</v>
      </c>
      <c r="T917" s="11">
        <f t="shared" si="178"/>
        <v>40969.207638888889</v>
      </c>
    </row>
    <row r="918" spans="1:20" ht="42.75" x14ac:dyDescent="0.4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 t="str">
        <f>IFERROR($D918/$E918,"0")</f>
        <v>0</v>
      </c>
      <c r="P918">
        <f>AVERAGE(E918,D918)</f>
        <v>1650</v>
      </c>
      <c r="Q918" t="str">
        <f t="shared" si="186"/>
        <v>music</v>
      </c>
      <c r="R918" t="str">
        <f t="shared" si="181"/>
        <v>jazz</v>
      </c>
      <c r="S918" s="11">
        <f t="shared" si="177"/>
        <v>40434.853402777779</v>
      </c>
      <c r="T918" s="11">
        <f t="shared" si="178"/>
        <v>40473.208333333336</v>
      </c>
    </row>
    <row r="919" spans="1:20" ht="42.75" x14ac:dyDescent="0.4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179"/>
        <v>166.66666666666666</v>
      </c>
      <c r="P919">
        <f t="shared" ref="P919:P921" si="188">AVERAGE($E919/$D918)</f>
        <v>9.0909090909090905E-3</v>
      </c>
      <c r="Q919" t="str">
        <f t="shared" si="186"/>
        <v>music</v>
      </c>
      <c r="R919" t="str">
        <f t="shared" si="181"/>
        <v>jazz</v>
      </c>
      <c r="S919" s="11">
        <f t="shared" si="177"/>
        <v>41802.94363425926</v>
      </c>
      <c r="T919" s="11">
        <f t="shared" si="178"/>
        <v>41834.104166666664</v>
      </c>
    </row>
    <row r="920" spans="1:20" ht="42.75" x14ac:dyDescent="0.4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179"/>
        <v>19.897959183673468</v>
      </c>
      <c r="P920">
        <f t="shared" si="188"/>
        <v>3.9199999999999999E-2</v>
      </c>
      <c r="Q920" t="str">
        <f t="shared" si="186"/>
        <v>music</v>
      </c>
      <c r="R920" t="str">
        <f t="shared" si="181"/>
        <v>jazz</v>
      </c>
      <c r="S920" s="11">
        <f t="shared" si="177"/>
        <v>41944.916215277779</v>
      </c>
      <c r="T920" s="11">
        <f t="shared" si="178"/>
        <v>41974.957881944443</v>
      </c>
    </row>
    <row r="921" spans="1:20" x14ac:dyDescent="0.4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179"/>
        <v>200</v>
      </c>
      <c r="P921">
        <f t="shared" si="188"/>
        <v>2.564102564102564E-2</v>
      </c>
      <c r="Q921" t="str">
        <f t="shared" si="186"/>
        <v>music</v>
      </c>
      <c r="R921" t="str">
        <f t="shared" si="181"/>
        <v>jazz</v>
      </c>
      <c r="S921" s="11">
        <f t="shared" si="177"/>
        <v>41227.641724537039</v>
      </c>
      <c r="T921" s="11">
        <f t="shared" si="178"/>
        <v>41262.641724537039</v>
      </c>
    </row>
    <row r="922" spans="1:20" ht="42.75" x14ac:dyDescent="0.4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 t="str">
        <f>IFERROR($D922/$E922,"0")</f>
        <v>0</v>
      </c>
      <c r="P922">
        <f>AVERAGE(E922,D922)</f>
        <v>2750</v>
      </c>
      <c r="Q922" t="str">
        <f t="shared" si="186"/>
        <v>music</v>
      </c>
      <c r="R922" t="str">
        <f t="shared" si="181"/>
        <v>jazz</v>
      </c>
      <c r="S922" s="11">
        <f t="shared" si="177"/>
        <v>41562.67155092593</v>
      </c>
      <c r="T922" s="11">
        <f t="shared" si="178"/>
        <v>41592.713217592594</v>
      </c>
    </row>
    <row r="923" spans="1:20" ht="42.75" x14ac:dyDescent="0.4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179"/>
        <v>3.2362459546925568</v>
      </c>
      <c r="P923">
        <f t="shared" ref="P923:P927" si="189">AVERAGE($E923/$D922)</f>
        <v>0.84272727272727277</v>
      </c>
      <c r="Q923" t="str">
        <f t="shared" si="186"/>
        <v>music</v>
      </c>
      <c r="R923" t="str">
        <f t="shared" si="181"/>
        <v>jazz</v>
      </c>
      <c r="S923" s="11">
        <f t="shared" si="177"/>
        <v>40847.171018518515</v>
      </c>
      <c r="T923" s="11">
        <f t="shared" si="178"/>
        <v>40889.212685185186</v>
      </c>
    </row>
    <row r="924" spans="1:20" ht="42.75" x14ac:dyDescent="0.4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179"/>
        <v>4.753521126760563</v>
      </c>
      <c r="P924">
        <f t="shared" si="189"/>
        <v>0.37866666666666665</v>
      </c>
      <c r="Q924" t="str">
        <f t="shared" si="186"/>
        <v>music</v>
      </c>
      <c r="R924" t="str">
        <f t="shared" si="181"/>
        <v>jazz</v>
      </c>
      <c r="S924" s="11">
        <f t="shared" si="177"/>
        <v>41878.530011574076</v>
      </c>
      <c r="T924" s="11">
        <f t="shared" si="178"/>
        <v>41913.530011574076</v>
      </c>
    </row>
    <row r="925" spans="1:20" ht="42.75" x14ac:dyDescent="0.4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179"/>
        <v>45.454545454545453</v>
      </c>
      <c r="P925">
        <f t="shared" si="189"/>
        <v>1.2222222222222223E-2</v>
      </c>
      <c r="Q925" t="str">
        <f t="shared" si="186"/>
        <v>music</v>
      </c>
      <c r="R925" t="str">
        <f t="shared" si="181"/>
        <v>jazz</v>
      </c>
      <c r="S925" s="11">
        <f t="shared" si="177"/>
        <v>41934.959756944445</v>
      </c>
      <c r="T925" s="11">
        <f t="shared" si="178"/>
        <v>41965.001423611116</v>
      </c>
    </row>
    <row r="926" spans="1:20" ht="42.75" x14ac:dyDescent="0.4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179"/>
        <v>9.1743119266055047</v>
      </c>
      <c r="P926">
        <f t="shared" si="189"/>
        <v>2.18E-2</v>
      </c>
      <c r="Q926" t="str">
        <f t="shared" si="186"/>
        <v>music</v>
      </c>
      <c r="R926" t="str">
        <f t="shared" si="181"/>
        <v>jazz</v>
      </c>
      <c r="S926" s="11">
        <f t="shared" si="177"/>
        <v>41288.942928240744</v>
      </c>
      <c r="T926" s="11">
        <f t="shared" si="178"/>
        <v>41318.942928240744</v>
      </c>
    </row>
    <row r="927" spans="1:20" ht="42.75" x14ac:dyDescent="0.4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179"/>
        <v>37.5</v>
      </c>
      <c r="P927">
        <f t="shared" si="189"/>
        <v>5.3333333333333337E-2</v>
      </c>
      <c r="Q927" t="str">
        <f t="shared" si="186"/>
        <v>music</v>
      </c>
      <c r="R927" t="str">
        <f t="shared" si="181"/>
        <v>jazz</v>
      </c>
      <c r="S927" s="11">
        <f t="shared" si="177"/>
        <v>41575.880914351852</v>
      </c>
      <c r="T927" s="11">
        <f t="shared" si="178"/>
        <v>41605.922581018516</v>
      </c>
    </row>
    <row r="928" spans="1:20" ht="57" x14ac:dyDescent="0.4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 t="str">
        <f t="shared" ref="O928:O929" si="190">IFERROR($D928/$E928,"0")</f>
        <v>0</v>
      </c>
      <c r="P928">
        <f t="shared" ref="P928:P929" si="191">AVERAGE(E928,D928)</f>
        <v>3500</v>
      </c>
      <c r="Q928" t="str">
        <f t="shared" si="186"/>
        <v>music</v>
      </c>
      <c r="R928" t="str">
        <f t="shared" si="181"/>
        <v>jazz</v>
      </c>
      <c r="S928" s="11">
        <f t="shared" si="177"/>
        <v>40338.02002314815</v>
      </c>
      <c r="T928" s="11">
        <f t="shared" si="178"/>
        <v>40367.944444444445</v>
      </c>
    </row>
    <row r="929" spans="1:20" ht="28.5" x14ac:dyDescent="0.4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 t="str">
        <f t="shared" si="190"/>
        <v>0</v>
      </c>
      <c r="P929">
        <f t="shared" si="191"/>
        <v>10000</v>
      </c>
      <c r="Q929" t="str">
        <f t="shared" si="186"/>
        <v>music</v>
      </c>
      <c r="R929" t="str">
        <f t="shared" si="181"/>
        <v>jazz</v>
      </c>
      <c r="S929" s="11">
        <f t="shared" si="177"/>
        <v>41013.822858796295</v>
      </c>
      <c r="T929" s="11">
        <f t="shared" si="178"/>
        <v>41043.822858796295</v>
      </c>
    </row>
    <row r="930" spans="1:20" ht="42.75" x14ac:dyDescent="0.4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179"/>
        <v>9.2063492063492056</v>
      </c>
      <c r="P930">
        <f>AVERAGE($E930/$D929)</f>
        <v>7.8750000000000001E-2</v>
      </c>
      <c r="Q930" t="str">
        <f t="shared" si="186"/>
        <v>music</v>
      </c>
      <c r="R930" t="str">
        <f t="shared" si="181"/>
        <v>jazz</v>
      </c>
      <c r="S930" s="11">
        <f t="shared" si="177"/>
        <v>41180.86241898148</v>
      </c>
      <c r="T930" s="11">
        <f t="shared" si="178"/>
        <v>41231</v>
      </c>
    </row>
    <row r="931" spans="1:20" ht="42.75" x14ac:dyDescent="0.4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 t="str">
        <f>IFERROR($D931/$E931,"0")</f>
        <v>0</v>
      </c>
      <c r="P931">
        <f>AVERAGE(E931,D931)</f>
        <v>250</v>
      </c>
      <c r="Q931" t="str">
        <f t="shared" si="186"/>
        <v>music</v>
      </c>
      <c r="R931" t="str">
        <f t="shared" si="181"/>
        <v>jazz</v>
      </c>
      <c r="S931" s="11">
        <f t="shared" si="177"/>
        <v>40978.238067129627</v>
      </c>
      <c r="T931" s="11">
        <f t="shared" si="178"/>
        <v>41008.196400462963</v>
      </c>
    </row>
    <row r="932" spans="1:20" ht="57" x14ac:dyDescent="0.4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179"/>
        <v>2.6086956521739131</v>
      </c>
      <c r="P932">
        <f t="shared" ref="P932:P937" si="192">AVERAGE($E932/$D931)</f>
        <v>0.69</v>
      </c>
      <c r="Q932" t="str">
        <f t="shared" si="186"/>
        <v>music</v>
      </c>
      <c r="R932" t="str">
        <f t="shared" si="181"/>
        <v>jazz</v>
      </c>
      <c r="S932" s="11">
        <f t="shared" si="177"/>
        <v>40312.915578703702</v>
      </c>
      <c r="T932" s="11">
        <f t="shared" si="178"/>
        <v>40354.897222222222</v>
      </c>
    </row>
    <row r="933" spans="1:20" ht="42.75" x14ac:dyDescent="0.4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179"/>
        <v>15.267175572519085</v>
      </c>
      <c r="P933">
        <f t="shared" si="192"/>
        <v>0.14555555555555555</v>
      </c>
      <c r="Q933" t="str">
        <f t="shared" si="186"/>
        <v>music</v>
      </c>
      <c r="R933" t="str">
        <f t="shared" si="181"/>
        <v>jazz</v>
      </c>
      <c r="S933" s="11">
        <f t="shared" si="177"/>
        <v>41680.359976851854</v>
      </c>
      <c r="T933" s="11">
        <f t="shared" si="178"/>
        <v>41714.916666666664</v>
      </c>
    </row>
    <row r="934" spans="1:20" ht="28.5" x14ac:dyDescent="0.4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179"/>
        <v>6.8790731354091239</v>
      </c>
      <c r="P934">
        <f t="shared" si="192"/>
        <v>0.6905</v>
      </c>
      <c r="Q934" t="str">
        <f t="shared" si="186"/>
        <v>music</v>
      </c>
      <c r="R934" t="str">
        <f t="shared" si="181"/>
        <v>jazz</v>
      </c>
      <c r="S934" s="11">
        <f t="shared" si="177"/>
        <v>41310.969270833331</v>
      </c>
      <c r="T934" s="11">
        <f t="shared" si="178"/>
        <v>41355.927604166667</v>
      </c>
    </row>
    <row r="935" spans="1:20" ht="42.75" x14ac:dyDescent="0.4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179"/>
        <v>16.666666666666668</v>
      </c>
      <c r="P935">
        <f t="shared" si="192"/>
        <v>1.2631578947368421E-2</v>
      </c>
      <c r="Q935" t="str">
        <f t="shared" si="186"/>
        <v>music</v>
      </c>
      <c r="R935" t="str">
        <f t="shared" si="181"/>
        <v>jazz</v>
      </c>
      <c r="S935" s="11">
        <f t="shared" si="177"/>
        <v>41711.169085648151</v>
      </c>
      <c r="T935" s="11">
        <f t="shared" si="178"/>
        <v>41771.169085648151</v>
      </c>
    </row>
    <row r="936" spans="1:20" ht="42.75" x14ac:dyDescent="0.4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179"/>
        <v>3.2894736842105261</v>
      </c>
      <c r="P936">
        <f t="shared" si="192"/>
        <v>0.76</v>
      </c>
      <c r="Q936" t="str">
        <f t="shared" si="186"/>
        <v>music</v>
      </c>
      <c r="R936" t="str">
        <f t="shared" si="181"/>
        <v>jazz</v>
      </c>
      <c r="S936" s="11">
        <f t="shared" si="177"/>
        <v>41733.737083333333</v>
      </c>
      <c r="T936" s="11">
        <f t="shared" si="178"/>
        <v>41763.25</v>
      </c>
    </row>
    <row r="937" spans="1:20" ht="42.75" x14ac:dyDescent="0.4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179"/>
        <v>70</v>
      </c>
      <c r="P937">
        <f t="shared" si="192"/>
        <v>0.01</v>
      </c>
      <c r="Q937" t="str">
        <f t="shared" si="186"/>
        <v>music</v>
      </c>
      <c r="R937" t="str">
        <f t="shared" si="181"/>
        <v>jazz</v>
      </c>
      <c r="S937" s="11">
        <f t="shared" si="177"/>
        <v>42368.333668981482</v>
      </c>
      <c r="T937" s="11">
        <f t="shared" si="178"/>
        <v>42398.333668981482</v>
      </c>
    </row>
    <row r="938" spans="1:20" ht="42.75" x14ac:dyDescent="0.4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 t="str">
        <f>IFERROR($D938/$E938,"0")</f>
        <v>0</v>
      </c>
      <c r="P938">
        <f>AVERAGE(E938,D938)</f>
        <v>700</v>
      </c>
      <c r="Q938" t="str">
        <f t="shared" si="186"/>
        <v>music</v>
      </c>
      <c r="R938" t="str">
        <f t="shared" si="181"/>
        <v>jazz</v>
      </c>
      <c r="S938" s="11">
        <f t="shared" si="177"/>
        <v>40883.024178240739</v>
      </c>
      <c r="T938" s="11">
        <f t="shared" si="178"/>
        <v>40926.833333333336</v>
      </c>
    </row>
    <row r="939" spans="1:20" ht="42.75" x14ac:dyDescent="0.4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179"/>
        <v>87.5</v>
      </c>
      <c r="P939">
        <f t="shared" ref="P939:P948" si="193">AVERAGE($E939/$D938)</f>
        <v>2.8571428571428571E-2</v>
      </c>
      <c r="Q939" t="str">
        <f t="shared" si="186"/>
        <v>music</v>
      </c>
      <c r="R939" t="str">
        <f t="shared" si="181"/>
        <v>jazz</v>
      </c>
      <c r="S939" s="11">
        <f t="shared" si="177"/>
        <v>41551.798113425924</v>
      </c>
      <c r="T939" s="11">
        <f t="shared" si="178"/>
        <v>41581.839780092596</v>
      </c>
    </row>
    <row r="940" spans="1:20" ht="42.75" x14ac:dyDescent="0.4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179"/>
        <v>280</v>
      </c>
      <c r="P940">
        <f t="shared" si="193"/>
        <v>7.1428571428571426E-3</v>
      </c>
      <c r="Q940" t="str">
        <f t="shared" si="186"/>
        <v>music</v>
      </c>
      <c r="R940" t="str">
        <f t="shared" si="181"/>
        <v>jazz</v>
      </c>
      <c r="S940" s="11">
        <f t="shared" si="177"/>
        <v>41124.479722222226</v>
      </c>
      <c r="T940" s="11">
        <f t="shared" si="178"/>
        <v>41154.479722222226</v>
      </c>
    </row>
    <row r="941" spans="1:20" ht="42.75" x14ac:dyDescent="0.4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179"/>
        <v>68.75</v>
      </c>
      <c r="P941">
        <f t="shared" si="193"/>
        <v>5.7142857142857143E-3</v>
      </c>
      <c r="Q941" t="str">
        <f t="shared" si="186"/>
        <v>music</v>
      </c>
      <c r="R941" t="str">
        <f t="shared" si="181"/>
        <v>jazz</v>
      </c>
      <c r="S941" s="11">
        <f t="shared" si="177"/>
        <v>41416.763171296298</v>
      </c>
      <c r="T941" s="11">
        <f t="shared" si="178"/>
        <v>41455.831944444442</v>
      </c>
    </row>
    <row r="942" spans="1:20" ht="42.75" x14ac:dyDescent="0.4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179"/>
        <v>5.8290155440414511</v>
      </c>
      <c r="P942">
        <f t="shared" si="193"/>
        <v>0.56145454545454543</v>
      </c>
      <c r="Q942" t="str">
        <f t="shared" ref="Q942:Q1005" si="194">LEFT(N942,10)</f>
        <v>technology</v>
      </c>
      <c r="R942" t="str">
        <f>RIGHT(N942,9)</f>
        <v>wearables</v>
      </c>
      <c r="S942" s="11">
        <f t="shared" si="177"/>
        <v>42182.008402777778</v>
      </c>
      <c r="T942" s="11">
        <f t="shared" si="178"/>
        <v>42227.008402777778</v>
      </c>
    </row>
    <row r="943" spans="1:20" ht="57" x14ac:dyDescent="0.4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179"/>
        <v>43.066322136089575</v>
      </c>
      <c r="P943">
        <f t="shared" si="193"/>
        <v>0.129</v>
      </c>
      <c r="Q943" t="str">
        <f t="shared" si="194"/>
        <v>technology</v>
      </c>
      <c r="R943" t="str">
        <f t="shared" ref="R943:R1006" si="195">RIGHT(N943,9)</f>
        <v>wearables</v>
      </c>
      <c r="S943" s="11">
        <f t="shared" si="177"/>
        <v>42746.096585648149</v>
      </c>
      <c r="T943" s="11">
        <f t="shared" si="178"/>
        <v>42776.096585648149</v>
      </c>
    </row>
    <row r="944" spans="1:20" ht="42.75" x14ac:dyDescent="0.4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179"/>
        <v>11.22754491017964</v>
      </c>
      <c r="P944">
        <f t="shared" si="193"/>
        <v>1.336E-2</v>
      </c>
      <c r="Q944" t="str">
        <f t="shared" si="194"/>
        <v>technology</v>
      </c>
      <c r="R944" t="str">
        <f t="shared" si="195"/>
        <v>wearables</v>
      </c>
      <c r="S944" s="11">
        <f t="shared" si="177"/>
        <v>42382.843287037031</v>
      </c>
      <c r="T944" s="11">
        <f t="shared" si="178"/>
        <v>42418.843287037031</v>
      </c>
    </row>
    <row r="945" spans="1:20" ht="28.5" x14ac:dyDescent="0.4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179"/>
        <v>10.380622837370241</v>
      </c>
      <c r="P945">
        <f t="shared" si="193"/>
        <v>3.8533333333333336E-2</v>
      </c>
      <c r="Q945" t="str">
        <f t="shared" si="194"/>
        <v>technology</v>
      </c>
      <c r="R945" t="str">
        <f t="shared" si="195"/>
        <v>wearables</v>
      </c>
      <c r="S945" s="11">
        <f t="shared" si="177"/>
        <v>42673.66788194445</v>
      </c>
      <c r="T945" s="11">
        <f t="shared" si="178"/>
        <v>42703.709548611107</v>
      </c>
    </row>
    <row r="946" spans="1:20" ht="42.75" x14ac:dyDescent="0.4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179"/>
        <v>7.5041272699984995</v>
      </c>
      <c r="P946">
        <f t="shared" si="193"/>
        <v>2.2210000000000001</v>
      </c>
      <c r="Q946" t="str">
        <f t="shared" si="194"/>
        <v>technology</v>
      </c>
      <c r="R946" t="str">
        <f t="shared" si="195"/>
        <v>wearables</v>
      </c>
      <c r="S946" s="11">
        <f t="shared" si="177"/>
        <v>42444.583912037036</v>
      </c>
      <c r="T946" s="11">
        <f t="shared" si="178"/>
        <v>42478.583333333328</v>
      </c>
    </row>
    <row r="947" spans="1:20" ht="42.75" x14ac:dyDescent="0.4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179"/>
        <v>40.257648953301128</v>
      </c>
      <c r="P947">
        <f t="shared" si="193"/>
        <v>4.9680000000000002E-2</v>
      </c>
      <c r="Q947" t="str">
        <f t="shared" si="194"/>
        <v>technology</v>
      </c>
      <c r="R947" t="str">
        <f t="shared" si="195"/>
        <v>wearables</v>
      </c>
      <c r="S947" s="11">
        <f t="shared" si="177"/>
        <v>42732.872986111113</v>
      </c>
      <c r="T947" s="11">
        <f t="shared" si="178"/>
        <v>42784.999305555553</v>
      </c>
    </row>
    <row r="948" spans="1:20" ht="28.5" x14ac:dyDescent="0.4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179"/>
        <v>52.447552447552447</v>
      </c>
      <c r="P948">
        <f t="shared" si="193"/>
        <v>2.8600000000000001E-3</v>
      </c>
      <c r="Q948" t="str">
        <f t="shared" si="194"/>
        <v>technology</v>
      </c>
      <c r="R948" t="str">
        <f t="shared" si="195"/>
        <v>wearables</v>
      </c>
      <c r="S948" s="11">
        <f t="shared" si="177"/>
        <v>42592.750555555554</v>
      </c>
      <c r="T948" s="11">
        <f t="shared" si="178"/>
        <v>42622.750555555554</v>
      </c>
    </row>
    <row r="949" spans="1:20" ht="42.75" x14ac:dyDescent="0.4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 t="str">
        <f>IFERROR($D949/$E949,"0")</f>
        <v>0</v>
      </c>
      <c r="P949">
        <f>AVERAGE(E949,D949)</f>
        <v>425</v>
      </c>
      <c r="Q949" t="str">
        <f t="shared" si="194"/>
        <v>technology</v>
      </c>
      <c r="R949" t="str">
        <f t="shared" si="195"/>
        <v>wearables</v>
      </c>
      <c r="S949" s="11">
        <f t="shared" si="177"/>
        <v>42491.781319444446</v>
      </c>
      <c r="T949" s="11">
        <f t="shared" si="178"/>
        <v>42551.781319444446</v>
      </c>
    </row>
    <row r="950" spans="1:20" ht="57" x14ac:dyDescent="0.4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179"/>
        <v>8.3333333333333339</v>
      </c>
      <c r="P950">
        <f t="shared" ref="P950:P989" si="196">AVERAGE($E950/$D949)</f>
        <v>0.56470588235294117</v>
      </c>
      <c r="Q950" t="str">
        <f t="shared" si="194"/>
        <v>technology</v>
      </c>
      <c r="R950" t="str">
        <f t="shared" si="195"/>
        <v>wearables</v>
      </c>
      <c r="S950" s="11">
        <f t="shared" si="177"/>
        <v>42411.828287037039</v>
      </c>
      <c r="T950" s="11">
        <f t="shared" si="178"/>
        <v>42441.828287037039</v>
      </c>
    </row>
    <row r="951" spans="1:20" ht="42.75" x14ac:dyDescent="0.4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179"/>
        <v>73.260073260073256</v>
      </c>
      <c r="P951">
        <f t="shared" si="196"/>
        <v>6.8250000000000005E-2</v>
      </c>
      <c r="Q951" t="str">
        <f t="shared" si="194"/>
        <v>technology</v>
      </c>
      <c r="R951" t="str">
        <f t="shared" si="195"/>
        <v>wearables</v>
      </c>
      <c r="S951" s="11">
        <f t="shared" si="177"/>
        <v>42361.043703703705</v>
      </c>
      <c r="T951" s="11">
        <f t="shared" si="178"/>
        <v>42421.043703703705</v>
      </c>
    </row>
    <row r="952" spans="1:20" ht="42.75" x14ac:dyDescent="0.4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179"/>
        <v>3.566333808844508</v>
      </c>
      <c r="P952">
        <f t="shared" si="196"/>
        <v>7.0099999999999996E-2</v>
      </c>
      <c r="Q952" t="str">
        <f t="shared" si="194"/>
        <v>technology</v>
      </c>
      <c r="R952" t="str">
        <f t="shared" si="195"/>
        <v>wearables</v>
      </c>
      <c r="S952" s="11">
        <f t="shared" si="177"/>
        <v>42356.750706018516</v>
      </c>
      <c r="T952" s="11">
        <f t="shared" si="178"/>
        <v>42386.750706018516</v>
      </c>
    </row>
    <row r="953" spans="1:20" x14ac:dyDescent="0.4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179"/>
        <v>2.6048450117218027</v>
      </c>
      <c r="P953">
        <f t="shared" si="196"/>
        <v>3.839</v>
      </c>
      <c r="Q953" t="str">
        <f t="shared" si="194"/>
        <v>technology</v>
      </c>
      <c r="R953" t="str">
        <f t="shared" si="195"/>
        <v>wearables</v>
      </c>
      <c r="S953" s="11">
        <f t="shared" si="177"/>
        <v>42480.653611111105</v>
      </c>
      <c r="T953" s="11">
        <f t="shared" si="178"/>
        <v>42525.653611111105</v>
      </c>
    </row>
    <row r="954" spans="1:20" ht="28.5" x14ac:dyDescent="0.4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179"/>
        <v>2.503576537911302</v>
      </c>
      <c r="P954">
        <f t="shared" si="196"/>
        <v>0.39144000000000001</v>
      </c>
      <c r="Q954" t="str">
        <f t="shared" si="194"/>
        <v>technology</v>
      </c>
      <c r="R954" t="str">
        <f t="shared" si="195"/>
        <v>wearables</v>
      </c>
      <c r="S954" s="11">
        <f t="shared" si="177"/>
        <v>42662.613564814819</v>
      </c>
      <c r="T954" s="11">
        <f t="shared" si="178"/>
        <v>42692.655231481483</v>
      </c>
    </row>
    <row r="955" spans="1:20" ht="42.75" x14ac:dyDescent="0.4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179"/>
        <v>119.04761904761905</v>
      </c>
      <c r="P955">
        <f t="shared" si="196"/>
        <v>2.5714285714285713E-3</v>
      </c>
      <c r="Q955" t="str">
        <f t="shared" si="194"/>
        <v>technology</v>
      </c>
      <c r="R955" t="str">
        <f t="shared" si="195"/>
        <v>wearables</v>
      </c>
      <c r="S955" s="11">
        <f t="shared" si="177"/>
        <v>41999.164340277777</v>
      </c>
      <c r="T955" s="11">
        <f t="shared" si="178"/>
        <v>42029.164340277777</v>
      </c>
    </row>
    <row r="956" spans="1:20" ht="42.75" x14ac:dyDescent="0.4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179"/>
        <v>2.3037935800952236</v>
      </c>
      <c r="P956">
        <f t="shared" si="196"/>
        <v>0.43406666666666666</v>
      </c>
      <c r="Q956" t="str">
        <f t="shared" si="194"/>
        <v>technology</v>
      </c>
      <c r="R956" t="str">
        <f t="shared" si="195"/>
        <v>wearables</v>
      </c>
      <c r="S956" s="11">
        <f t="shared" si="177"/>
        <v>42194.833784722221</v>
      </c>
      <c r="T956" s="11">
        <f t="shared" si="178"/>
        <v>42236.833784722221</v>
      </c>
    </row>
    <row r="957" spans="1:20" ht="42.75" x14ac:dyDescent="0.4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179"/>
        <v>17.663683466792275</v>
      </c>
      <c r="P957">
        <f t="shared" si="196"/>
        <v>1.1322666666666668</v>
      </c>
      <c r="Q957" t="str">
        <f t="shared" si="194"/>
        <v>technology</v>
      </c>
      <c r="R957" t="str">
        <f t="shared" si="195"/>
        <v>wearables</v>
      </c>
      <c r="S957" s="11">
        <f t="shared" si="177"/>
        <v>42586.295138888891</v>
      </c>
      <c r="T957" s="11">
        <f t="shared" si="178"/>
        <v>42626.295138888891</v>
      </c>
    </row>
    <row r="958" spans="1:20" ht="57" x14ac:dyDescent="0.4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179"/>
        <v>58.072009291521489</v>
      </c>
      <c r="P958">
        <f t="shared" si="196"/>
        <v>2.8700000000000002E-3</v>
      </c>
      <c r="Q958" t="str">
        <f t="shared" si="194"/>
        <v>technology</v>
      </c>
      <c r="R958" t="str">
        <f t="shared" si="195"/>
        <v>wearables</v>
      </c>
      <c r="S958" s="11">
        <f t="shared" si="177"/>
        <v>42060.913877314815</v>
      </c>
      <c r="T958" s="11">
        <f t="shared" si="178"/>
        <v>42120.872210648144</v>
      </c>
    </row>
    <row r="959" spans="1:20" ht="28.5" x14ac:dyDescent="0.4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179"/>
        <v>51.502145922746784</v>
      </c>
      <c r="P959">
        <f t="shared" si="196"/>
        <v>4.6600000000000001E-3</v>
      </c>
      <c r="Q959" t="str">
        <f t="shared" si="194"/>
        <v>technology</v>
      </c>
      <c r="R959" t="str">
        <f t="shared" si="195"/>
        <v>wearables</v>
      </c>
      <c r="S959" s="11">
        <f t="shared" si="177"/>
        <v>42660.552465277782</v>
      </c>
      <c r="T959" s="11">
        <f t="shared" si="178"/>
        <v>42691.594131944439</v>
      </c>
    </row>
    <row r="960" spans="1:20" ht="42.75" x14ac:dyDescent="0.4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179"/>
        <v>8.827468785471055</v>
      </c>
      <c r="P960">
        <f t="shared" si="196"/>
        <v>7.3416666666666672E-2</v>
      </c>
      <c r="Q960" t="str">
        <f t="shared" si="194"/>
        <v>technology</v>
      </c>
      <c r="R960" t="str">
        <f t="shared" si="195"/>
        <v>wearables</v>
      </c>
      <c r="S960" s="11">
        <f t="shared" si="177"/>
        <v>42082.802812499998</v>
      </c>
      <c r="T960" s="11">
        <f t="shared" si="178"/>
        <v>42104.207638888889</v>
      </c>
    </row>
    <row r="961" spans="1:20" ht="42.75" x14ac:dyDescent="0.4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179"/>
        <v>2.5733401955738548</v>
      </c>
      <c r="P961">
        <f t="shared" si="196"/>
        <v>2.4983926964124983</v>
      </c>
      <c r="Q961" t="str">
        <f t="shared" si="194"/>
        <v>technology</v>
      </c>
      <c r="R961" t="str">
        <f t="shared" si="195"/>
        <v>wearables</v>
      </c>
      <c r="S961" s="11">
        <f t="shared" si="177"/>
        <v>41993.174363425926</v>
      </c>
      <c r="T961" s="11">
        <f t="shared" si="178"/>
        <v>42023.174363425926</v>
      </c>
    </row>
    <row r="962" spans="1:20" ht="42.75" x14ac:dyDescent="0.4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si="179"/>
        <v>2.169167803547067</v>
      </c>
      <c r="P962">
        <f t="shared" si="196"/>
        <v>0.5131</v>
      </c>
      <c r="Q962" t="str">
        <f t="shared" si="194"/>
        <v>technology</v>
      </c>
      <c r="R962" t="str">
        <f t="shared" si="195"/>
        <v>wearables</v>
      </c>
      <c r="S962" s="11">
        <f t="shared" si="177"/>
        <v>42766.626793981486</v>
      </c>
      <c r="T962" s="11">
        <f t="shared" si="178"/>
        <v>42808.585127314815</v>
      </c>
    </row>
    <row r="963" spans="1:20" ht="42.75" x14ac:dyDescent="0.4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ref="O963:O1026" si="197">$D963/$E963</f>
        <v>2.3703186207240701</v>
      </c>
      <c r="P963">
        <f t="shared" si="196"/>
        <v>0.72019766397124885</v>
      </c>
      <c r="Q963" t="str">
        <f t="shared" si="194"/>
        <v>technology</v>
      </c>
      <c r="R963" t="str">
        <f t="shared" si="195"/>
        <v>wearables</v>
      </c>
      <c r="S963" s="11">
        <f t="shared" ref="S963:S1026" si="198">(((J963/60)/60)/24)+DATE(1970,1,1)</f>
        <v>42740.693692129629</v>
      </c>
      <c r="T963" s="11">
        <f t="shared" ref="T963:T1026" si="199">(((I963/60)/60)/24)+DATE(1970,1,1)</f>
        <v>42786.791666666672</v>
      </c>
    </row>
    <row r="964" spans="1:20" ht="42.75" x14ac:dyDescent="0.4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197"/>
        <v>3.5112359550561796</v>
      </c>
      <c r="P964">
        <f t="shared" si="196"/>
        <v>7.4947368421052632E-3</v>
      </c>
      <c r="Q964" t="str">
        <f t="shared" si="194"/>
        <v>technology</v>
      </c>
      <c r="R964" t="str">
        <f t="shared" si="195"/>
        <v>wearables</v>
      </c>
      <c r="S964" s="11">
        <f t="shared" si="198"/>
        <v>42373.712418981479</v>
      </c>
      <c r="T964" s="11">
        <f t="shared" si="199"/>
        <v>42411.712418981479</v>
      </c>
    </row>
    <row r="965" spans="1:20" ht="28.5" x14ac:dyDescent="0.4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197"/>
        <v>92.838196286472154</v>
      </c>
      <c r="P965">
        <f t="shared" si="196"/>
        <v>0.15079999999999999</v>
      </c>
      <c r="Q965" t="str">
        <f t="shared" si="194"/>
        <v>technology</v>
      </c>
      <c r="R965" t="str">
        <f t="shared" si="195"/>
        <v>wearables</v>
      </c>
      <c r="S965" s="11">
        <f t="shared" si="198"/>
        <v>42625.635636574079</v>
      </c>
      <c r="T965" s="11">
        <f t="shared" si="199"/>
        <v>42660.635636574079</v>
      </c>
    </row>
    <row r="966" spans="1:20" ht="42.75" x14ac:dyDescent="0.4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197"/>
        <v>125.14220705346985</v>
      </c>
      <c r="P966">
        <f t="shared" si="196"/>
        <v>2.5114285714285714E-2</v>
      </c>
      <c r="Q966" t="str">
        <f t="shared" si="194"/>
        <v>technology</v>
      </c>
      <c r="R966" t="str">
        <f t="shared" si="195"/>
        <v>wearables</v>
      </c>
      <c r="S966" s="11">
        <f t="shared" si="198"/>
        <v>42208.628692129627</v>
      </c>
      <c r="T966" s="11">
        <f t="shared" si="199"/>
        <v>42248.628692129627</v>
      </c>
    </row>
    <row r="967" spans="1:20" ht="42.75" x14ac:dyDescent="0.4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197"/>
        <v>83.892617449664428</v>
      </c>
      <c r="P967">
        <f t="shared" si="196"/>
        <v>2.7090909090909093E-3</v>
      </c>
      <c r="Q967" t="str">
        <f t="shared" si="194"/>
        <v>technology</v>
      </c>
      <c r="R967" t="str">
        <f t="shared" si="195"/>
        <v>wearables</v>
      </c>
      <c r="S967" s="11">
        <f t="shared" si="198"/>
        <v>42637.016736111109</v>
      </c>
      <c r="T967" s="11">
        <f t="shared" si="199"/>
        <v>42669.165972222225</v>
      </c>
    </row>
    <row r="968" spans="1:20" ht="42.75" x14ac:dyDescent="0.4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197"/>
        <v>6.756756756756757</v>
      </c>
      <c r="P968">
        <f t="shared" si="196"/>
        <v>7.1040000000000006E-2</v>
      </c>
      <c r="Q968" t="str">
        <f t="shared" si="194"/>
        <v>technology</v>
      </c>
      <c r="R968" t="str">
        <f t="shared" si="195"/>
        <v>wearables</v>
      </c>
      <c r="S968" s="11">
        <f t="shared" si="198"/>
        <v>42619.635787037041</v>
      </c>
      <c r="T968" s="11">
        <f t="shared" si="199"/>
        <v>42649.635787037041</v>
      </c>
    </row>
    <row r="969" spans="1:20" ht="42.75" x14ac:dyDescent="0.4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197"/>
        <v>5.6148231330713081</v>
      </c>
      <c r="P969">
        <f t="shared" si="196"/>
        <v>0.29683333333333334</v>
      </c>
      <c r="Q969" t="str">
        <f t="shared" si="194"/>
        <v>technology</v>
      </c>
      <c r="R969" t="str">
        <f t="shared" si="195"/>
        <v>wearables</v>
      </c>
      <c r="S969" s="11">
        <f t="shared" si="198"/>
        <v>42422.254328703704</v>
      </c>
      <c r="T969" s="11">
        <f t="shared" si="199"/>
        <v>42482.21266203704</v>
      </c>
    </row>
    <row r="970" spans="1:20" ht="42.75" x14ac:dyDescent="0.4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197"/>
        <v>75.471698113207552</v>
      </c>
      <c r="P970">
        <f t="shared" si="196"/>
        <v>5.3E-3</v>
      </c>
      <c r="Q970" t="str">
        <f t="shared" si="194"/>
        <v>technology</v>
      </c>
      <c r="R970" t="str">
        <f t="shared" si="195"/>
        <v>wearables</v>
      </c>
      <c r="S970" s="11">
        <f t="shared" si="198"/>
        <v>41836.847615740742</v>
      </c>
      <c r="T970" s="11">
        <f t="shared" si="199"/>
        <v>41866.847615740742</v>
      </c>
    </row>
    <row r="971" spans="1:20" ht="28.5" x14ac:dyDescent="0.4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197"/>
        <v>2.1428571428571428</v>
      </c>
      <c r="P971">
        <f t="shared" si="196"/>
        <v>1.75</v>
      </c>
      <c r="Q971" t="str">
        <f t="shared" si="194"/>
        <v>technology</v>
      </c>
      <c r="R971" t="str">
        <f t="shared" si="195"/>
        <v>wearables</v>
      </c>
      <c r="S971" s="11">
        <f t="shared" si="198"/>
        <v>42742.30332175926</v>
      </c>
      <c r="T971" s="11">
        <f t="shared" si="199"/>
        <v>42775.30332175926</v>
      </c>
    </row>
    <row r="972" spans="1:20" ht="42.75" x14ac:dyDescent="0.4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197"/>
        <v>2.1777003484320558</v>
      </c>
      <c r="P972">
        <f t="shared" si="196"/>
        <v>7.6533333333333328E-2</v>
      </c>
      <c r="Q972" t="str">
        <f t="shared" si="194"/>
        <v>technology</v>
      </c>
      <c r="R972" t="str">
        <f t="shared" si="195"/>
        <v>wearables</v>
      </c>
      <c r="S972" s="11">
        <f t="shared" si="198"/>
        <v>42721.220520833333</v>
      </c>
      <c r="T972" s="11">
        <f t="shared" si="199"/>
        <v>42758.207638888889</v>
      </c>
    </row>
    <row r="973" spans="1:20" ht="42.75" x14ac:dyDescent="0.4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197"/>
        <v>442.47787610619469</v>
      </c>
      <c r="P973">
        <f t="shared" si="196"/>
        <v>4.5199999999999997E-2</v>
      </c>
      <c r="Q973" t="str">
        <f t="shared" si="194"/>
        <v>technology</v>
      </c>
      <c r="R973" t="str">
        <f t="shared" si="195"/>
        <v>wearables</v>
      </c>
      <c r="S973" s="11">
        <f t="shared" si="198"/>
        <v>42111.709027777775</v>
      </c>
      <c r="T973" s="11">
        <f t="shared" si="199"/>
        <v>42156.709027777775</v>
      </c>
    </row>
    <row r="974" spans="1:20" ht="42.75" x14ac:dyDescent="0.4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197"/>
        <v>2.8880866425992782</v>
      </c>
      <c r="P974">
        <f t="shared" si="196"/>
        <v>6.9250000000000006E-2</v>
      </c>
      <c r="Q974" t="str">
        <f t="shared" si="194"/>
        <v>technology</v>
      </c>
      <c r="R974" t="str">
        <f t="shared" si="195"/>
        <v>wearables</v>
      </c>
      <c r="S974" s="11">
        <f t="shared" si="198"/>
        <v>41856.865717592591</v>
      </c>
      <c r="T974" s="11">
        <f t="shared" si="199"/>
        <v>41886.290972222225</v>
      </c>
    </row>
    <row r="975" spans="1:20" ht="42.75" x14ac:dyDescent="0.4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197"/>
        <v>48.661800486618006</v>
      </c>
      <c r="P975">
        <f t="shared" si="196"/>
        <v>2.0549999999999999E-2</v>
      </c>
      <c r="Q975" t="str">
        <f t="shared" si="194"/>
        <v>technology</v>
      </c>
      <c r="R975" t="str">
        <f t="shared" si="195"/>
        <v>wearables</v>
      </c>
      <c r="S975" s="11">
        <f t="shared" si="198"/>
        <v>42257.014965277776</v>
      </c>
      <c r="T975" s="11">
        <f t="shared" si="199"/>
        <v>42317.056631944448</v>
      </c>
    </row>
    <row r="976" spans="1:20" ht="42.75" x14ac:dyDescent="0.4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197"/>
        <v>178.57142857142858</v>
      </c>
      <c r="P976">
        <f t="shared" si="196"/>
        <v>1.4E-2</v>
      </c>
      <c r="Q976" t="str">
        <f t="shared" si="194"/>
        <v>technology</v>
      </c>
      <c r="R976" t="str">
        <f t="shared" si="195"/>
        <v>wearables</v>
      </c>
      <c r="S976" s="11">
        <f t="shared" si="198"/>
        <v>42424.749490740738</v>
      </c>
      <c r="T976" s="11">
        <f t="shared" si="199"/>
        <v>42454.707824074074</v>
      </c>
    </row>
    <row r="977" spans="1:20" ht="42.75" x14ac:dyDescent="0.4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197"/>
        <v>38.358266206367475</v>
      </c>
      <c r="P977">
        <f t="shared" si="196"/>
        <v>5.2139999999999999E-2</v>
      </c>
      <c r="Q977" t="str">
        <f t="shared" si="194"/>
        <v>technology</v>
      </c>
      <c r="R977" t="str">
        <f t="shared" si="195"/>
        <v>wearables</v>
      </c>
      <c r="S977" s="11">
        <f t="shared" si="198"/>
        <v>42489.696585648147</v>
      </c>
      <c r="T977" s="11">
        <f t="shared" si="199"/>
        <v>42549.696585648147</v>
      </c>
    </row>
    <row r="978" spans="1:20" ht="42.75" x14ac:dyDescent="0.4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197"/>
        <v>51.921079958463139</v>
      </c>
      <c r="P978">
        <f t="shared" si="196"/>
        <v>2.8889999999999999E-2</v>
      </c>
      <c r="Q978" t="str">
        <f t="shared" si="194"/>
        <v>technology</v>
      </c>
      <c r="R978" t="str">
        <f t="shared" si="195"/>
        <v>wearables</v>
      </c>
      <c r="S978" s="11">
        <f t="shared" si="198"/>
        <v>42185.058993055558</v>
      </c>
      <c r="T978" s="11">
        <f t="shared" si="199"/>
        <v>42230.058993055558</v>
      </c>
    </row>
    <row r="979" spans="1:20" ht="42.75" x14ac:dyDescent="0.4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197"/>
        <v>2.9702970297029703</v>
      </c>
      <c r="P979">
        <f t="shared" si="196"/>
        <v>6.0600000000000003E-3</v>
      </c>
      <c r="Q979" t="str">
        <f t="shared" si="194"/>
        <v>technology</v>
      </c>
      <c r="R979" t="str">
        <f t="shared" si="195"/>
        <v>wearables</v>
      </c>
      <c r="S979" s="11">
        <f t="shared" si="198"/>
        <v>42391.942094907412</v>
      </c>
      <c r="T979" s="11">
        <f t="shared" si="199"/>
        <v>42421.942094907412</v>
      </c>
    </row>
    <row r="980" spans="1:20" ht="42.75" x14ac:dyDescent="0.4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197"/>
        <v>1.7773585681535473</v>
      </c>
      <c r="P980">
        <f t="shared" si="196"/>
        <v>36.02703703703704</v>
      </c>
      <c r="Q980" t="str">
        <f t="shared" si="194"/>
        <v>technology</v>
      </c>
      <c r="R980" t="str">
        <f t="shared" si="195"/>
        <v>wearables</v>
      </c>
      <c r="S980" s="11">
        <f t="shared" si="198"/>
        <v>42395.309039351851</v>
      </c>
      <c r="T980" s="11">
        <f t="shared" si="199"/>
        <v>42425.309039351851</v>
      </c>
    </row>
    <row r="981" spans="1:20" ht="42.75" x14ac:dyDescent="0.4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197"/>
        <v>1.2074728077123704</v>
      </c>
      <c r="P981">
        <f t="shared" si="196"/>
        <v>0.16765763004008352</v>
      </c>
      <c r="Q981" t="str">
        <f t="shared" si="194"/>
        <v>technology</v>
      </c>
      <c r="R981" t="str">
        <f t="shared" si="195"/>
        <v>wearables</v>
      </c>
      <c r="S981" s="11">
        <f t="shared" si="198"/>
        <v>42506.416990740734</v>
      </c>
      <c r="T981" s="11">
        <f t="shared" si="199"/>
        <v>42541.790972222225</v>
      </c>
    </row>
    <row r="982" spans="1:20" ht="42.75" x14ac:dyDescent="0.4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197"/>
        <v>6.7294751009421265</v>
      </c>
      <c r="P982">
        <f t="shared" si="196"/>
        <v>4.245714285714286E-2</v>
      </c>
      <c r="Q982" t="str">
        <f t="shared" si="194"/>
        <v>technology</v>
      </c>
      <c r="R982" t="str">
        <f t="shared" si="195"/>
        <v>wearables</v>
      </c>
      <c r="S982" s="11">
        <f t="shared" si="198"/>
        <v>41928.904189814813</v>
      </c>
      <c r="T982" s="11">
        <f t="shared" si="199"/>
        <v>41973.945856481485</v>
      </c>
    </row>
    <row r="983" spans="1:20" ht="42.75" x14ac:dyDescent="0.4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197"/>
        <v>8080.727272727273</v>
      </c>
      <c r="P983">
        <f t="shared" si="196"/>
        <v>1.1000000000000001E-3</v>
      </c>
      <c r="Q983" t="str">
        <f t="shared" si="194"/>
        <v>technology</v>
      </c>
      <c r="R983" t="str">
        <f t="shared" si="195"/>
        <v>wearables</v>
      </c>
      <c r="S983" s="11">
        <f t="shared" si="198"/>
        <v>41830.947013888886</v>
      </c>
      <c r="T983" s="11">
        <f t="shared" si="199"/>
        <v>41860.947013888886</v>
      </c>
    </row>
    <row r="984" spans="1:20" ht="28.5" x14ac:dyDescent="0.4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197"/>
        <v>5833.333333333333</v>
      </c>
      <c r="P984">
        <f t="shared" si="196"/>
        <v>3.3750337503375034E-5</v>
      </c>
      <c r="Q984" t="str">
        <f t="shared" si="194"/>
        <v>technology</v>
      </c>
      <c r="R984" t="str">
        <f t="shared" si="195"/>
        <v>wearables</v>
      </c>
      <c r="S984" s="11">
        <f t="shared" si="198"/>
        <v>42615.753310185188</v>
      </c>
      <c r="T984" s="11">
        <f t="shared" si="199"/>
        <v>42645.753310185188</v>
      </c>
    </row>
    <row r="985" spans="1:20" ht="57" x14ac:dyDescent="0.4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197"/>
        <v>3.3891255568924588</v>
      </c>
      <c r="P985">
        <f t="shared" si="196"/>
        <v>1.7572000000000001</v>
      </c>
      <c r="Q985" t="str">
        <f t="shared" si="194"/>
        <v>technology</v>
      </c>
      <c r="R985" t="str">
        <f t="shared" si="195"/>
        <v>wearables</v>
      </c>
      <c r="S985" s="11">
        <f t="shared" si="198"/>
        <v>42574.667650462965</v>
      </c>
      <c r="T985" s="11">
        <f t="shared" si="199"/>
        <v>42605.870833333334</v>
      </c>
    </row>
    <row r="986" spans="1:20" ht="71.25" x14ac:dyDescent="0.4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197"/>
        <v>94.339622641509436</v>
      </c>
      <c r="P986">
        <f t="shared" si="196"/>
        <v>1.0170890144791257E-3</v>
      </c>
      <c r="Q986" t="str">
        <f t="shared" si="194"/>
        <v>technology</v>
      </c>
      <c r="R986" t="str">
        <f t="shared" si="195"/>
        <v>wearables</v>
      </c>
      <c r="S986" s="11">
        <f t="shared" si="198"/>
        <v>42061.11583333333</v>
      </c>
      <c r="T986" s="11">
        <f t="shared" si="199"/>
        <v>42091.074166666673</v>
      </c>
    </row>
    <row r="987" spans="1:20" ht="42.75" x14ac:dyDescent="0.4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197"/>
        <v>15.889830508474576</v>
      </c>
      <c r="P987">
        <f t="shared" si="196"/>
        <v>0.1888</v>
      </c>
      <c r="Q987" t="str">
        <f t="shared" si="194"/>
        <v>technology</v>
      </c>
      <c r="R987" t="str">
        <f t="shared" si="195"/>
        <v>wearables</v>
      </c>
      <c r="S987" s="11">
        <f t="shared" si="198"/>
        <v>42339.967708333337</v>
      </c>
      <c r="T987" s="11">
        <f t="shared" si="199"/>
        <v>42369.958333333328</v>
      </c>
    </row>
    <row r="988" spans="1:20" ht="42.75" x14ac:dyDescent="0.4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197"/>
        <v>7.8431372549019605</v>
      </c>
      <c r="P988">
        <f t="shared" si="196"/>
        <v>8.5000000000000006E-2</v>
      </c>
      <c r="Q988" t="str">
        <f t="shared" si="194"/>
        <v>technology</v>
      </c>
      <c r="R988" t="str">
        <f t="shared" si="195"/>
        <v>wearables</v>
      </c>
      <c r="S988" s="11">
        <f t="shared" si="198"/>
        <v>42324.767361111109</v>
      </c>
      <c r="T988" s="11">
        <f t="shared" si="199"/>
        <v>42379</v>
      </c>
    </row>
    <row r="989" spans="1:20" ht="42.75" x14ac:dyDescent="0.4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197"/>
        <v>7.5642965204236008</v>
      </c>
      <c r="P989">
        <f t="shared" si="196"/>
        <v>0.33050000000000002</v>
      </c>
      <c r="Q989" t="str">
        <f t="shared" si="194"/>
        <v>technology</v>
      </c>
      <c r="R989" t="str">
        <f t="shared" si="195"/>
        <v>wearables</v>
      </c>
      <c r="S989" s="11">
        <f t="shared" si="198"/>
        <v>41773.294560185182</v>
      </c>
      <c r="T989" s="11">
        <f t="shared" si="199"/>
        <v>41813.294560185182</v>
      </c>
    </row>
    <row r="990" spans="1:20" ht="57" x14ac:dyDescent="0.4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 t="str">
        <f>IFERROR($D990/$E990,"0")</f>
        <v>0</v>
      </c>
      <c r="P990">
        <f>AVERAGE(E990,D990)</f>
        <v>2500</v>
      </c>
      <c r="Q990" t="str">
        <f t="shared" si="194"/>
        <v>technology</v>
      </c>
      <c r="R990" t="str">
        <f t="shared" si="195"/>
        <v>wearables</v>
      </c>
      <c r="S990" s="11">
        <f t="shared" si="198"/>
        <v>42614.356770833328</v>
      </c>
      <c r="T990" s="11">
        <f t="shared" si="199"/>
        <v>42644.356770833328</v>
      </c>
    </row>
    <row r="991" spans="1:20" x14ac:dyDescent="0.4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197"/>
        <v>5.9630292188431726</v>
      </c>
      <c r="P991">
        <f t="shared" ref="P991:P1042" si="200">AVERAGE($E991/$D990)</f>
        <v>0.33539999999999998</v>
      </c>
      <c r="Q991" t="str">
        <f t="shared" si="194"/>
        <v>technology</v>
      </c>
      <c r="R991" t="str">
        <f t="shared" si="195"/>
        <v>wearables</v>
      </c>
      <c r="S991" s="11">
        <f t="shared" si="198"/>
        <v>42611.933969907404</v>
      </c>
      <c r="T991" s="11">
        <f t="shared" si="199"/>
        <v>42641.933969907404</v>
      </c>
    </row>
    <row r="992" spans="1:20" ht="42.75" x14ac:dyDescent="0.4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197"/>
        <v>961.53846153846155</v>
      </c>
      <c r="P992">
        <f t="shared" si="200"/>
        <v>2.5999999999999999E-3</v>
      </c>
      <c r="Q992" t="str">
        <f t="shared" si="194"/>
        <v>technology</v>
      </c>
      <c r="R992" t="str">
        <f t="shared" si="195"/>
        <v>wearables</v>
      </c>
      <c r="S992" s="11">
        <f t="shared" si="198"/>
        <v>41855.784305555557</v>
      </c>
      <c r="T992" s="11">
        <f t="shared" si="199"/>
        <v>41885.784305555557</v>
      </c>
    </row>
    <row r="993" spans="1:20" ht="71.25" x14ac:dyDescent="0.4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197"/>
        <v>23.584905660377359</v>
      </c>
      <c r="P993">
        <f t="shared" si="200"/>
        <v>8.4799999999999997E-3</v>
      </c>
      <c r="Q993" t="str">
        <f t="shared" si="194"/>
        <v>technology</v>
      </c>
      <c r="R993" t="str">
        <f t="shared" si="195"/>
        <v>wearables</v>
      </c>
      <c r="S993" s="11">
        <f t="shared" si="198"/>
        <v>42538.75680555556</v>
      </c>
      <c r="T993" s="11">
        <f t="shared" si="199"/>
        <v>42563.785416666666</v>
      </c>
    </row>
    <row r="994" spans="1:20" ht="42.75" x14ac:dyDescent="0.4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197"/>
        <v>214.13276231263384</v>
      </c>
      <c r="P994">
        <f t="shared" si="200"/>
        <v>9.3399999999999997E-2</v>
      </c>
      <c r="Q994" t="str">
        <f t="shared" si="194"/>
        <v>technology</v>
      </c>
      <c r="R994" t="str">
        <f t="shared" si="195"/>
        <v>wearables</v>
      </c>
      <c r="S994" s="11">
        <f t="shared" si="198"/>
        <v>42437.924988425926</v>
      </c>
      <c r="T994" s="11">
        <f t="shared" si="199"/>
        <v>42497.883321759262</v>
      </c>
    </row>
    <row r="995" spans="1:20" ht="42.75" x14ac:dyDescent="0.4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197"/>
        <v>3.9861055748533682</v>
      </c>
      <c r="P995">
        <f t="shared" si="200"/>
        <v>0.17560999999999999</v>
      </c>
      <c r="Q995" t="str">
        <f t="shared" si="194"/>
        <v>technology</v>
      </c>
      <c r="R995" t="str">
        <f t="shared" si="195"/>
        <v>wearables</v>
      </c>
      <c r="S995" s="11">
        <f t="shared" si="198"/>
        <v>42652.964907407411</v>
      </c>
      <c r="T995" s="11">
        <f t="shared" si="199"/>
        <v>42686.208333333328</v>
      </c>
    </row>
    <row r="996" spans="1:20" ht="57" x14ac:dyDescent="0.4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197"/>
        <v>42.835724994645531</v>
      </c>
      <c r="P996">
        <f t="shared" si="200"/>
        <v>6.6699999999999995E-2</v>
      </c>
      <c r="Q996" t="str">
        <f t="shared" si="194"/>
        <v>technology</v>
      </c>
      <c r="R996" t="str">
        <f t="shared" si="195"/>
        <v>wearables</v>
      </c>
      <c r="S996" s="11">
        <f t="shared" si="198"/>
        <v>41921.263078703705</v>
      </c>
      <c r="T996" s="11">
        <f t="shared" si="199"/>
        <v>41973.957638888889</v>
      </c>
    </row>
    <row r="997" spans="1:20" ht="42.75" x14ac:dyDescent="0.4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197"/>
        <v>13.774104683195592</v>
      </c>
      <c r="P997">
        <f t="shared" si="200"/>
        <v>3.63E-3</v>
      </c>
      <c r="Q997" t="str">
        <f t="shared" si="194"/>
        <v>technology</v>
      </c>
      <c r="R997" t="str">
        <f t="shared" si="195"/>
        <v>wearables</v>
      </c>
      <c r="S997" s="11">
        <f t="shared" si="198"/>
        <v>41947.940740740742</v>
      </c>
      <c r="T997" s="11">
        <f t="shared" si="199"/>
        <v>41972.666666666672</v>
      </c>
    </row>
    <row r="998" spans="1:20" ht="28.5" x14ac:dyDescent="0.4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197"/>
        <v>61.53846153846154</v>
      </c>
      <c r="P998">
        <f t="shared" si="200"/>
        <v>6.4999999999999997E-3</v>
      </c>
      <c r="Q998" t="str">
        <f t="shared" si="194"/>
        <v>technology</v>
      </c>
      <c r="R998" t="str">
        <f t="shared" si="195"/>
        <v>wearables</v>
      </c>
      <c r="S998" s="11">
        <f t="shared" si="198"/>
        <v>41817.866435185184</v>
      </c>
      <c r="T998" s="11">
        <f t="shared" si="199"/>
        <v>41847.643750000003</v>
      </c>
    </row>
    <row r="999" spans="1:20" ht="28.5" x14ac:dyDescent="0.4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197"/>
        <v>76.92307692307692</v>
      </c>
      <c r="P999">
        <f t="shared" si="200"/>
        <v>1.6250000000000001E-2</v>
      </c>
      <c r="Q999" t="str">
        <f t="shared" si="194"/>
        <v>technology</v>
      </c>
      <c r="R999" t="str">
        <f t="shared" si="195"/>
        <v>wearables</v>
      </c>
      <c r="S999" s="11">
        <f t="shared" si="198"/>
        <v>41941.10297453704</v>
      </c>
      <c r="T999" s="11">
        <f t="shared" si="199"/>
        <v>41971.144641203704</v>
      </c>
    </row>
    <row r="1000" spans="1:20" ht="42.75" x14ac:dyDescent="0.4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197"/>
        <v>1.7076988757649068</v>
      </c>
      <c r="P1000">
        <f t="shared" si="200"/>
        <v>7.0270000000000001</v>
      </c>
      <c r="Q1000" t="str">
        <f t="shared" si="194"/>
        <v>technology</v>
      </c>
      <c r="R1000" t="str">
        <f t="shared" si="195"/>
        <v>wearables</v>
      </c>
      <c r="S1000" s="11">
        <f t="shared" si="198"/>
        <v>42282.168993055559</v>
      </c>
      <c r="T1000" s="11">
        <f t="shared" si="199"/>
        <v>42327.210659722223</v>
      </c>
    </row>
    <row r="1001" spans="1:20" ht="42.75" x14ac:dyDescent="0.4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197"/>
        <v>12.83916802191218</v>
      </c>
      <c r="P1001">
        <f t="shared" si="200"/>
        <v>0.19471666666666668</v>
      </c>
      <c r="Q1001" t="str">
        <f t="shared" si="194"/>
        <v>technology</v>
      </c>
      <c r="R1001" t="str">
        <f t="shared" si="195"/>
        <v>wearables</v>
      </c>
      <c r="S1001" s="11">
        <f t="shared" si="198"/>
        <v>41926.29965277778</v>
      </c>
      <c r="T1001" s="11">
        <f t="shared" si="199"/>
        <v>41956.334722222222</v>
      </c>
    </row>
    <row r="1002" spans="1:20" ht="42.75" x14ac:dyDescent="0.4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197"/>
        <v>45.132163034705407</v>
      </c>
      <c r="P1002">
        <f t="shared" si="200"/>
        <v>0.13216</v>
      </c>
      <c r="Q1002" t="str">
        <f t="shared" si="194"/>
        <v>technology</v>
      </c>
      <c r="R1002" t="str">
        <f t="shared" si="195"/>
        <v>wearables</v>
      </c>
      <c r="S1002" s="11">
        <f t="shared" si="198"/>
        <v>42749.059722222228</v>
      </c>
      <c r="T1002" s="11">
        <f t="shared" si="199"/>
        <v>42809.018055555556</v>
      </c>
    </row>
    <row r="1003" spans="1:20" ht="42.75" x14ac:dyDescent="0.4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197"/>
        <v>0.96153846153846156</v>
      </c>
      <c r="P1003">
        <f t="shared" si="200"/>
        <v>5.8120040236950936E-3</v>
      </c>
      <c r="Q1003" t="str">
        <f t="shared" si="194"/>
        <v>technology</v>
      </c>
      <c r="R1003" t="str">
        <f t="shared" si="195"/>
        <v>wearables</v>
      </c>
      <c r="S1003" s="11">
        <f t="shared" si="198"/>
        <v>42720.720057870371</v>
      </c>
      <c r="T1003" s="11">
        <f t="shared" si="199"/>
        <v>42765.720057870371</v>
      </c>
    </row>
    <row r="1004" spans="1:20" ht="42.75" x14ac:dyDescent="0.4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197"/>
        <v>3.3780405405405407</v>
      </c>
      <c r="P1004">
        <f t="shared" si="200"/>
        <v>0.59199999999999997</v>
      </c>
      <c r="Q1004" t="str">
        <f t="shared" si="194"/>
        <v>technology</v>
      </c>
      <c r="R1004" t="str">
        <f t="shared" si="195"/>
        <v>wearables</v>
      </c>
      <c r="S1004" s="11">
        <f t="shared" si="198"/>
        <v>42325.684189814812</v>
      </c>
      <c r="T1004" s="11">
        <f t="shared" si="199"/>
        <v>42355.249305555553</v>
      </c>
    </row>
    <row r="1005" spans="1:20" ht="42.75" x14ac:dyDescent="0.4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197"/>
        <v>6.2285892245406416</v>
      </c>
      <c r="P1005">
        <f t="shared" si="200"/>
        <v>0.32113211321132112</v>
      </c>
      <c r="Q1005" t="str">
        <f t="shared" si="194"/>
        <v>technology</v>
      </c>
      <c r="R1005" t="str">
        <f t="shared" si="195"/>
        <v>wearables</v>
      </c>
      <c r="S1005" s="11">
        <f t="shared" si="198"/>
        <v>42780.709039351852</v>
      </c>
      <c r="T1005" s="11">
        <f t="shared" si="199"/>
        <v>42810.667372685188</v>
      </c>
    </row>
    <row r="1006" spans="1:20" ht="28.5" x14ac:dyDescent="0.4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197"/>
        <v>1.2164266251459712</v>
      </c>
      <c r="P1006">
        <f t="shared" si="200"/>
        <v>1.0276000000000001</v>
      </c>
      <c r="Q1006" t="str">
        <f t="shared" ref="Q1006:Q1021" si="201">LEFT(N1006,10)</f>
        <v>technology</v>
      </c>
      <c r="R1006" t="str">
        <f t="shared" si="195"/>
        <v>wearables</v>
      </c>
      <c r="S1006" s="11">
        <f t="shared" si="198"/>
        <v>42388.708645833336</v>
      </c>
      <c r="T1006" s="11">
        <f t="shared" si="199"/>
        <v>42418.708645833336</v>
      </c>
    </row>
    <row r="1007" spans="1:20" ht="28.5" x14ac:dyDescent="0.4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197"/>
        <v>1.3324272827810422</v>
      </c>
      <c r="P1007">
        <f t="shared" si="200"/>
        <v>6.0040800000000001</v>
      </c>
      <c r="Q1007" t="str">
        <f t="shared" si="201"/>
        <v>technology</v>
      </c>
      <c r="R1007" t="str">
        <f t="shared" ref="R1007:R1021" si="202">RIGHT(N1007,9)</f>
        <v>wearables</v>
      </c>
      <c r="S1007" s="11">
        <f t="shared" si="198"/>
        <v>42276.624803240738</v>
      </c>
      <c r="T1007" s="11">
        <f t="shared" si="199"/>
        <v>42307.624803240738</v>
      </c>
    </row>
    <row r="1008" spans="1:20" ht="42.75" x14ac:dyDescent="0.4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197"/>
        <v>17.094017094017094</v>
      </c>
      <c r="P1008">
        <f t="shared" si="200"/>
        <v>1.17E-3</v>
      </c>
      <c r="Q1008" t="str">
        <f t="shared" si="201"/>
        <v>technology</v>
      </c>
      <c r="R1008" t="str">
        <f t="shared" si="202"/>
        <v>wearables</v>
      </c>
      <c r="S1008" s="11">
        <f t="shared" si="198"/>
        <v>41977.040185185186</v>
      </c>
      <c r="T1008" s="11">
        <f t="shared" si="199"/>
        <v>41985.299305555556</v>
      </c>
    </row>
    <row r="1009" spans="1:20" ht="42.75" x14ac:dyDescent="0.4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197"/>
        <v>2.256317689530686</v>
      </c>
      <c r="P1009">
        <f t="shared" si="200"/>
        <v>3.3239999999999998</v>
      </c>
      <c r="Q1009" t="str">
        <f t="shared" si="201"/>
        <v>technology</v>
      </c>
      <c r="R1009" t="str">
        <f t="shared" si="202"/>
        <v>wearables</v>
      </c>
      <c r="S1009" s="11">
        <f t="shared" si="198"/>
        <v>42676.583599537036</v>
      </c>
      <c r="T1009" s="11">
        <f t="shared" si="199"/>
        <v>42718.6252662037</v>
      </c>
    </row>
    <row r="1010" spans="1:20" ht="42.75" x14ac:dyDescent="0.4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197"/>
        <v>374</v>
      </c>
      <c r="P1010">
        <f t="shared" si="200"/>
        <v>8.3333333333333332E-3</v>
      </c>
      <c r="Q1010" t="str">
        <f t="shared" si="201"/>
        <v>technology</v>
      </c>
      <c r="R1010" t="str">
        <f t="shared" si="202"/>
        <v>wearables</v>
      </c>
      <c r="S1010" s="11">
        <f t="shared" si="198"/>
        <v>42702.809201388889</v>
      </c>
      <c r="T1010" s="11">
        <f t="shared" si="199"/>
        <v>42732.809201388889</v>
      </c>
    </row>
    <row r="1011" spans="1:20" ht="42.75" x14ac:dyDescent="0.4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197"/>
        <v>7.6161462300076161</v>
      </c>
      <c r="P1011">
        <f t="shared" si="200"/>
        <v>7.0213903743315514E-2</v>
      </c>
      <c r="Q1011" t="str">
        <f t="shared" si="201"/>
        <v>technology</v>
      </c>
      <c r="R1011" t="str">
        <f t="shared" si="202"/>
        <v>wearables</v>
      </c>
      <c r="S1011" s="11">
        <f t="shared" si="198"/>
        <v>42510.604699074072</v>
      </c>
      <c r="T1011" s="11">
        <f t="shared" si="199"/>
        <v>42540.604699074072</v>
      </c>
    </row>
    <row r="1012" spans="1:20" ht="42.75" x14ac:dyDescent="0.4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197"/>
        <v>523.86363636363637</v>
      </c>
      <c r="P1012">
        <f t="shared" si="200"/>
        <v>4.4000000000000003E-3</v>
      </c>
      <c r="Q1012" t="str">
        <f t="shared" si="201"/>
        <v>technology</v>
      </c>
      <c r="R1012" t="str">
        <f t="shared" si="202"/>
        <v>wearables</v>
      </c>
      <c r="S1012" s="11">
        <f t="shared" si="198"/>
        <v>42561.829421296294</v>
      </c>
      <c r="T1012" s="11">
        <f t="shared" si="199"/>
        <v>42618.124305555553</v>
      </c>
    </row>
    <row r="1013" spans="1:20" ht="42.75" x14ac:dyDescent="0.4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197"/>
        <v>266.66666666666669</v>
      </c>
      <c r="P1013">
        <f t="shared" si="200"/>
        <v>6.5075921908893709E-4</v>
      </c>
      <c r="Q1013" t="str">
        <f t="shared" si="201"/>
        <v>technology</v>
      </c>
      <c r="R1013" t="str">
        <f t="shared" si="202"/>
        <v>wearables</v>
      </c>
      <c r="S1013" s="11">
        <f t="shared" si="198"/>
        <v>41946.898090277777</v>
      </c>
      <c r="T1013" s="11">
        <f t="shared" si="199"/>
        <v>41991.898090277777</v>
      </c>
    </row>
    <row r="1014" spans="1:20" ht="57" x14ac:dyDescent="0.4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197"/>
        <v>4.6435989080298549E-3</v>
      </c>
      <c r="P1014">
        <f t="shared" si="200"/>
        <v>53.837552500000001</v>
      </c>
      <c r="Q1014" t="str">
        <f t="shared" si="201"/>
        <v>technology</v>
      </c>
      <c r="R1014" t="str">
        <f t="shared" si="202"/>
        <v>wearables</v>
      </c>
      <c r="S1014" s="11">
        <f t="shared" si="198"/>
        <v>42714.440416666665</v>
      </c>
      <c r="T1014" s="11">
        <f t="shared" si="199"/>
        <v>42759.440416666665</v>
      </c>
    </row>
    <row r="1015" spans="1:20" ht="42.75" x14ac:dyDescent="0.4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197"/>
        <v>2.896200185356812</v>
      </c>
      <c r="P1015">
        <f t="shared" si="200"/>
        <v>1.7263999999999999</v>
      </c>
      <c r="Q1015" t="str">
        <f t="shared" si="201"/>
        <v>technology</v>
      </c>
      <c r="R1015" t="str">
        <f t="shared" si="202"/>
        <v>wearables</v>
      </c>
      <c r="S1015" s="11">
        <f t="shared" si="198"/>
        <v>42339.833981481483</v>
      </c>
      <c r="T1015" s="11">
        <f t="shared" si="199"/>
        <v>42367.833333333328</v>
      </c>
    </row>
    <row r="1016" spans="1:20" ht="28.5" x14ac:dyDescent="0.4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197"/>
        <v>3.2679738562091503</v>
      </c>
      <c r="P1016">
        <f t="shared" si="200"/>
        <v>0.12239999999999999</v>
      </c>
      <c r="Q1016" t="str">
        <f t="shared" si="201"/>
        <v>technology</v>
      </c>
      <c r="R1016" t="str">
        <f t="shared" si="202"/>
        <v>wearables</v>
      </c>
      <c r="S1016" s="11">
        <f t="shared" si="198"/>
        <v>41955.002488425926</v>
      </c>
      <c r="T1016" s="11">
        <f t="shared" si="199"/>
        <v>42005.002488425926</v>
      </c>
    </row>
    <row r="1017" spans="1:20" ht="28.5" x14ac:dyDescent="0.4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197"/>
        <v>37.5</v>
      </c>
      <c r="P1017">
        <f t="shared" si="200"/>
        <v>2.4E-2</v>
      </c>
      <c r="Q1017" t="str">
        <f t="shared" si="201"/>
        <v>technology</v>
      </c>
      <c r="R1017" t="str">
        <f t="shared" si="202"/>
        <v>wearables</v>
      </c>
      <c r="S1017" s="11">
        <f t="shared" si="198"/>
        <v>42303.878414351857</v>
      </c>
      <c r="T1017" s="11">
        <f t="shared" si="199"/>
        <v>42333.920081018514</v>
      </c>
    </row>
    <row r="1018" spans="1:20" ht="42.75" x14ac:dyDescent="0.4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197"/>
        <v>35.186488388458834</v>
      </c>
      <c r="P1018">
        <f t="shared" si="200"/>
        <v>0.31577777777777777</v>
      </c>
      <c r="Q1018" t="str">
        <f t="shared" si="201"/>
        <v>technology</v>
      </c>
      <c r="R1018" t="str">
        <f t="shared" si="202"/>
        <v>wearables</v>
      </c>
      <c r="S1018" s="11">
        <f t="shared" si="198"/>
        <v>42422.107129629629</v>
      </c>
      <c r="T1018" s="11">
        <f t="shared" si="199"/>
        <v>42467.065462962957</v>
      </c>
    </row>
    <row r="1019" spans="1:20" ht="42.75" x14ac:dyDescent="0.4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197"/>
        <v>4.3708586114656365</v>
      </c>
      <c r="P1019">
        <f t="shared" si="200"/>
        <v>0.57196999999999998</v>
      </c>
      <c r="Q1019" t="str">
        <f t="shared" si="201"/>
        <v>technology</v>
      </c>
      <c r="R1019" t="str">
        <f t="shared" si="202"/>
        <v>wearables</v>
      </c>
      <c r="S1019" s="11">
        <f t="shared" si="198"/>
        <v>42289.675173611111</v>
      </c>
      <c r="T1019" s="11">
        <f t="shared" si="199"/>
        <v>42329.716840277775</v>
      </c>
    </row>
    <row r="1020" spans="1:20" ht="42.75" x14ac:dyDescent="0.4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197"/>
        <v>32.206119162640903</v>
      </c>
      <c r="P1020">
        <f t="shared" si="200"/>
        <v>2.4840000000000001E-3</v>
      </c>
      <c r="Q1020" t="str">
        <f t="shared" si="201"/>
        <v>technology</v>
      </c>
      <c r="R1020" t="str">
        <f t="shared" si="202"/>
        <v>wearables</v>
      </c>
      <c r="S1020" s="11">
        <f t="shared" si="198"/>
        <v>42535.492280092592</v>
      </c>
      <c r="T1020" s="11">
        <f t="shared" si="199"/>
        <v>42565.492280092592</v>
      </c>
    </row>
    <row r="1021" spans="1:20" ht="28.5" x14ac:dyDescent="0.4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197"/>
        <v>2.112676056338028</v>
      </c>
      <c r="P1021">
        <f t="shared" si="200"/>
        <v>1.0649999999999999</v>
      </c>
      <c r="Q1021" t="str">
        <f t="shared" si="201"/>
        <v>technology</v>
      </c>
      <c r="R1021" t="str">
        <f t="shared" si="202"/>
        <v>wearables</v>
      </c>
      <c r="S1021" s="11">
        <f t="shared" si="198"/>
        <v>42009.973946759259</v>
      </c>
      <c r="T1021" s="11">
        <f t="shared" si="199"/>
        <v>42039.973946759259</v>
      </c>
    </row>
    <row r="1022" spans="1:20" ht="42.75" x14ac:dyDescent="0.4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197"/>
        <v>0.48650345260514755</v>
      </c>
      <c r="P1022">
        <f t="shared" si="200"/>
        <v>7.0800000000000002E-2</v>
      </c>
      <c r="Q1022" t="str">
        <f t="shared" ref="Q1022:Q1041" si="203">LEFT(N1022,5)</f>
        <v>music</v>
      </c>
      <c r="R1022" t="str">
        <f>RIGHT(N1022,16)</f>
        <v>electronic music</v>
      </c>
      <c r="S1022" s="11">
        <f t="shared" si="198"/>
        <v>42127.069548611107</v>
      </c>
      <c r="T1022" s="11">
        <f t="shared" si="199"/>
        <v>42157.032638888893</v>
      </c>
    </row>
    <row r="1023" spans="1:20" ht="42.75" x14ac:dyDescent="0.4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197"/>
        <v>0.28424945353042558</v>
      </c>
      <c r="P1023">
        <f t="shared" si="200"/>
        <v>6.8091032258064521</v>
      </c>
      <c r="Q1023" t="str">
        <f t="shared" si="203"/>
        <v>music</v>
      </c>
      <c r="R1023" t="str">
        <f t="shared" ref="R1023:R1041" si="204">RIGHT(N1023,16)</f>
        <v>electronic music</v>
      </c>
      <c r="S1023" s="11">
        <f t="shared" si="198"/>
        <v>42271.251979166671</v>
      </c>
      <c r="T1023" s="11">
        <f t="shared" si="199"/>
        <v>42294.166666666672</v>
      </c>
    </row>
    <row r="1024" spans="1:20" ht="28.5" x14ac:dyDescent="0.4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197"/>
        <v>0.8703220191470844</v>
      </c>
      <c r="P1024">
        <f t="shared" si="200"/>
        <v>0.76600000000000001</v>
      </c>
      <c r="Q1024" t="str">
        <f t="shared" si="203"/>
        <v>music</v>
      </c>
      <c r="R1024" t="str">
        <f t="shared" si="204"/>
        <v>electronic music</v>
      </c>
      <c r="S1024" s="11">
        <f t="shared" si="198"/>
        <v>42111.646724537044</v>
      </c>
      <c r="T1024" s="11">
        <f t="shared" si="199"/>
        <v>42141.646724537044</v>
      </c>
    </row>
    <row r="1025" spans="1:20" ht="42.75" x14ac:dyDescent="0.4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197"/>
        <v>0.42167404596247099</v>
      </c>
      <c r="P1025">
        <f t="shared" si="200"/>
        <v>2.3715000000000002</v>
      </c>
      <c r="Q1025" t="str">
        <f t="shared" si="203"/>
        <v>music</v>
      </c>
      <c r="R1025" t="str">
        <f t="shared" si="204"/>
        <v>electronic music</v>
      </c>
      <c r="S1025" s="11">
        <f t="shared" si="198"/>
        <v>42145.919687500005</v>
      </c>
      <c r="T1025" s="11">
        <f t="shared" si="199"/>
        <v>42175.919687500005</v>
      </c>
    </row>
    <row r="1026" spans="1:20" ht="42.75" x14ac:dyDescent="0.4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si="197"/>
        <v>0.84290202739010145</v>
      </c>
      <c r="P1026">
        <f t="shared" si="200"/>
        <v>11.863775</v>
      </c>
      <c r="Q1026" t="str">
        <f t="shared" si="203"/>
        <v>music</v>
      </c>
      <c r="R1026" t="str">
        <f t="shared" si="204"/>
        <v>electronic music</v>
      </c>
      <c r="S1026" s="11">
        <f t="shared" si="198"/>
        <v>42370.580590277779</v>
      </c>
      <c r="T1026" s="11">
        <f t="shared" si="199"/>
        <v>42400.580590277779</v>
      </c>
    </row>
    <row r="1027" spans="1:20" ht="28.5" x14ac:dyDescent="0.4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ref="O1027:O1090" si="205">$D1027/$E1027</f>
        <v>0.90968373935117708</v>
      </c>
      <c r="P1027">
        <f t="shared" si="200"/>
        <v>3.8474910000000002</v>
      </c>
      <c r="Q1027" t="str">
        <f t="shared" si="203"/>
        <v>music</v>
      </c>
      <c r="R1027" t="str">
        <f t="shared" si="204"/>
        <v>electronic music</v>
      </c>
      <c r="S1027" s="11">
        <f t="shared" ref="S1027:S1090" si="206">(((J1027/60)/60)/24)+DATE(1970,1,1)</f>
        <v>42049.833761574075</v>
      </c>
      <c r="T1027" s="11">
        <f t="shared" ref="T1027:T1090" si="207">(((I1027/60)/60)/24)+DATE(1970,1,1)</f>
        <v>42079.792094907403</v>
      </c>
    </row>
    <row r="1028" spans="1:20" ht="42.75" x14ac:dyDescent="0.4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205"/>
        <v>0.99991714972188017</v>
      </c>
      <c r="P1028">
        <f t="shared" si="200"/>
        <v>0.10000828571428572</v>
      </c>
      <c r="Q1028" t="str">
        <f t="shared" si="203"/>
        <v>music</v>
      </c>
      <c r="R1028" t="str">
        <f t="shared" si="204"/>
        <v>electronic music</v>
      </c>
      <c r="S1028" s="11">
        <f t="shared" si="206"/>
        <v>42426.407592592594</v>
      </c>
      <c r="T1028" s="11">
        <f t="shared" si="207"/>
        <v>42460.365925925929</v>
      </c>
    </row>
    <row r="1029" spans="1:20" ht="42.75" x14ac:dyDescent="0.4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205"/>
        <v>0.96999870684081213</v>
      </c>
      <c r="P1029">
        <f t="shared" si="200"/>
        <v>1.1047142857142858</v>
      </c>
      <c r="Q1029" t="str">
        <f t="shared" si="203"/>
        <v>music</v>
      </c>
      <c r="R1029" t="str">
        <f t="shared" si="204"/>
        <v>electronic music</v>
      </c>
      <c r="S1029" s="11">
        <f t="shared" si="206"/>
        <v>41905.034108796295</v>
      </c>
      <c r="T1029" s="11">
        <f t="shared" si="207"/>
        <v>41935.034108796295</v>
      </c>
    </row>
    <row r="1030" spans="1:20" ht="42.75" x14ac:dyDescent="0.4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205"/>
        <v>0.85273300929478979</v>
      </c>
      <c r="P1030">
        <f t="shared" si="200"/>
        <v>1.5633915477936275</v>
      </c>
      <c r="Q1030" t="str">
        <f t="shared" si="203"/>
        <v>music</v>
      </c>
      <c r="R1030" t="str">
        <f t="shared" si="204"/>
        <v>electronic music</v>
      </c>
      <c r="S1030" s="11">
        <f t="shared" si="206"/>
        <v>42755.627372685187</v>
      </c>
      <c r="T1030" s="11">
        <f t="shared" si="207"/>
        <v>42800.833333333328</v>
      </c>
    </row>
    <row r="1031" spans="1:20" ht="28.5" x14ac:dyDescent="0.4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205"/>
        <v>0.8947745168217609</v>
      </c>
      <c r="P1031">
        <f t="shared" si="200"/>
        <v>1.1175999999999999</v>
      </c>
      <c r="Q1031" t="str">
        <f t="shared" si="203"/>
        <v>music</v>
      </c>
      <c r="R1031" t="str">
        <f t="shared" si="204"/>
        <v>electronic music</v>
      </c>
      <c r="S1031" s="11">
        <f t="shared" si="206"/>
        <v>42044.711886574078</v>
      </c>
      <c r="T1031" s="11">
        <f t="shared" si="207"/>
        <v>42098.915972222225</v>
      </c>
    </row>
    <row r="1032" spans="1:20" ht="28.5" x14ac:dyDescent="0.4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205"/>
        <v>0.29231218941829873</v>
      </c>
      <c r="P1032">
        <f t="shared" si="200"/>
        <v>0.68420000000000003</v>
      </c>
      <c r="Q1032" t="str">
        <f t="shared" si="203"/>
        <v>music</v>
      </c>
      <c r="R1032" t="str">
        <f t="shared" si="204"/>
        <v>electronic music</v>
      </c>
      <c r="S1032" s="11">
        <f t="shared" si="206"/>
        <v>42611.483206018514</v>
      </c>
      <c r="T1032" s="11">
        <f t="shared" si="207"/>
        <v>42625.483206018514</v>
      </c>
    </row>
    <row r="1033" spans="1:20" ht="42.75" x14ac:dyDescent="0.4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205"/>
        <v>0.93109869646182497</v>
      </c>
      <c r="P1033">
        <f t="shared" si="200"/>
        <v>5.37</v>
      </c>
      <c r="Q1033" t="str">
        <f t="shared" si="203"/>
        <v>music</v>
      </c>
      <c r="R1033" t="str">
        <f t="shared" si="204"/>
        <v>electronic music</v>
      </c>
      <c r="S1033" s="11">
        <f t="shared" si="206"/>
        <v>42324.764004629629</v>
      </c>
      <c r="T1033" s="11">
        <f t="shared" si="207"/>
        <v>42354.764004629629</v>
      </c>
    </row>
    <row r="1034" spans="1:20" x14ac:dyDescent="0.4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205"/>
        <v>0.92168415590799546</v>
      </c>
      <c r="P1034">
        <f t="shared" si="200"/>
        <v>0.58588399999999996</v>
      </c>
      <c r="Q1034" t="str">
        <f t="shared" si="203"/>
        <v>music</v>
      </c>
      <c r="R1034" t="str">
        <f t="shared" si="204"/>
        <v>electronic music</v>
      </c>
      <c r="S1034" s="11">
        <f t="shared" si="206"/>
        <v>42514.666956018518</v>
      </c>
      <c r="T1034" s="11">
        <f t="shared" si="207"/>
        <v>42544.666956018518</v>
      </c>
    </row>
    <row r="1035" spans="1:20" ht="42.75" x14ac:dyDescent="0.4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205"/>
        <v>0.97218155197657397</v>
      </c>
      <c r="P1035">
        <f t="shared" si="200"/>
        <v>0.25296296296296295</v>
      </c>
      <c r="Q1035" t="str">
        <f t="shared" si="203"/>
        <v>music</v>
      </c>
      <c r="R1035" t="str">
        <f t="shared" si="204"/>
        <v>electronic music</v>
      </c>
      <c r="S1035" s="11">
        <f t="shared" si="206"/>
        <v>42688.732407407413</v>
      </c>
      <c r="T1035" s="11">
        <f t="shared" si="207"/>
        <v>42716.732407407413</v>
      </c>
    </row>
    <row r="1036" spans="1:20" ht="42.75" x14ac:dyDescent="0.4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205"/>
        <v>0.76922011849066707</v>
      </c>
      <c r="P1036">
        <f t="shared" si="200"/>
        <v>4.8946460843373494</v>
      </c>
      <c r="Q1036" t="str">
        <f t="shared" si="203"/>
        <v>music</v>
      </c>
      <c r="R1036" t="str">
        <f t="shared" si="204"/>
        <v>electronic music</v>
      </c>
      <c r="S1036" s="11">
        <f t="shared" si="206"/>
        <v>42555.166712962964</v>
      </c>
      <c r="T1036" s="11">
        <f t="shared" si="207"/>
        <v>42587.165972222225</v>
      </c>
    </row>
    <row r="1037" spans="1:20" ht="42.75" x14ac:dyDescent="0.4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205"/>
        <v>0.92891760904684972</v>
      </c>
      <c r="P1037">
        <f t="shared" si="200"/>
        <v>0.99039999999999995</v>
      </c>
      <c r="Q1037" t="str">
        <f t="shared" si="203"/>
        <v>music</v>
      </c>
      <c r="R1037" t="str">
        <f t="shared" si="204"/>
        <v>electronic music</v>
      </c>
      <c r="S1037" s="11">
        <f t="shared" si="206"/>
        <v>42016.641435185185</v>
      </c>
      <c r="T1037" s="11">
        <f t="shared" si="207"/>
        <v>42046.641435185185</v>
      </c>
    </row>
    <row r="1038" spans="1:20" ht="42.75" x14ac:dyDescent="0.4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205"/>
        <v>0.88999291961188398</v>
      </c>
      <c r="P1038">
        <f t="shared" si="200"/>
        <v>1.0991782608695653</v>
      </c>
      <c r="Q1038" t="str">
        <f t="shared" si="203"/>
        <v>music</v>
      </c>
      <c r="R1038" t="str">
        <f t="shared" si="204"/>
        <v>electronic music</v>
      </c>
      <c r="S1038" s="11">
        <f t="shared" si="206"/>
        <v>41249.448958333334</v>
      </c>
      <c r="T1038" s="11">
        <f t="shared" si="207"/>
        <v>41281.333333333336</v>
      </c>
    </row>
    <row r="1039" spans="1:20" ht="42.75" x14ac:dyDescent="0.4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205"/>
        <v>0.97943192948090108</v>
      </c>
      <c r="P1039">
        <f t="shared" si="200"/>
        <v>0.22688888888888889</v>
      </c>
      <c r="Q1039" t="str">
        <f t="shared" si="203"/>
        <v>music</v>
      </c>
      <c r="R1039" t="str">
        <f t="shared" si="204"/>
        <v>electronic music</v>
      </c>
      <c r="S1039" s="11">
        <f t="shared" si="206"/>
        <v>42119.822476851856</v>
      </c>
      <c r="T1039" s="11">
        <f t="shared" si="207"/>
        <v>42142.208333333328</v>
      </c>
    </row>
    <row r="1040" spans="1:20" ht="42.75" x14ac:dyDescent="0.4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205"/>
        <v>0.68807339449541283</v>
      </c>
      <c r="P1040">
        <f t="shared" si="200"/>
        <v>2.1800000000000002</v>
      </c>
      <c r="Q1040" t="str">
        <f t="shared" si="203"/>
        <v>music</v>
      </c>
      <c r="R1040" t="str">
        <f t="shared" si="204"/>
        <v>electronic music</v>
      </c>
      <c r="S1040" s="11">
        <f t="shared" si="206"/>
        <v>42418.231747685189</v>
      </c>
      <c r="T1040" s="11">
        <f t="shared" si="207"/>
        <v>42448.190081018518</v>
      </c>
    </row>
    <row r="1041" spans="1:20" ht="42.75" x14ac:dyDescent="0.4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205"/>
        <v>0.78003120124804992</v>
      </c>
      <c r="P1041">
        <f t="shared" si="200"/>
        <v>0.42733333333333334</v>
      </c>
      <c r="Q1041" t="str">
        <f t="shared" si="203"/>
        <v>music</v>
      </c>
      <c r="R1041" t="str">
        <f t="shared" si="204"/>
        <v>electronic music</v>
      </c>
      <c r="S1041" s="11">
        <f t="shared" si="206"/>
        <v>42692.109328703707</v>
      </c>
      <c r="T1041" s="11">
        <f t="shared" si="207"/>
        <v>42717.332638888889</v>
      </c>
    </row>
    <row r="1042" spans="1:20" ht="42.75" x14ac:dyDescent="0.4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205"/>
        <v>340</v>
      </c>
      <c r="P1042">
        <f t="shared" si="200"/>
        <v>0.5</v>
      </c>
      <c r="Q1042" t="str">
        <f>LEFT(N1042,10)</f>
        <v>journalism</v>
      </c>
      <c r="R1042" t="str">
        <f>RIGHT(N1042,5)</f>
        <v>audio</v>
      </c>
      <c r="S1042" s="11">
        <f t="shared" si="206"/>
        <v>42579.708437499998</v>
      </c>
      <c r="T1042" s="11">
        <f t="shared" si="207"/>
        <v>42609.708437499998</v>
      </c>
    </row>
    <row r="1043" spans="1:20" ht="42.75" x14ac:dyDescent="0.4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 t="str">
        <f>IFERROR($D1043/$E1043,"0")</f>
        <v>0</v>
      </c>
      <c r="P1043">
        <f>AVERAGE(E1043,D1043)</f>
        <v>25</v>
      </c>
      <c r="Q1043" t="str">
        <f t="shared" ref="Q1043:Q1065" si="208">LEFT(N1043,10)</f>
        <v>journalism</v>
      </c>
      <c r="R1043" t="str">
        <f t="shared" ref="R1043:R1065" si="209">RIGHT(N1043,5)</f>
        <v>audio</v>
      </c>
      <c r="S1043" s="11">
        <f t="shared" si="206"/>
        <v>41831.060092592597</v>
      </c>
      <c r="T1043" s="11">
        <f t="shared" si="207"/>
        <v>41851.060092592597</v>
      </c>
    </row>
    <row r="1044" spans="1:20" ht="42.75" x14ac:dyDescent="0.4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205"/>
        <v>65</v>
      </c>
      <c r="P1044">
        <f t="shared" ref="P1044:P1047" si="210">AVERAGE($E1044/$D1043)</f>
        <v>0.2</v>
      </c>
      <c r="Q1044" t="str">
        <f t="shared" si="208"/>
        <v>journalism</v>
      </c>
      <c r="R1044" t="str">
        <f t="shared" si="209"/>
        <v>audio</v>
      </c>
      <c r="S1044" s="11">
        <f t="shared" si="206"/>
        <v>41851.696157407408</v>
      </c>
      <c r="T1044" s="11">
        <f t="shared" si="207"/>
        <v>41894.416666666664</v>
      </c>
    </row>
    <row r="1045" spans="1:20" ht="42.75" x14ac:dyDescent="0.4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205"/>
        <v>11.713716762328687</v>
      </c>
      <c r="P1045">
        <f t="shared" si="210"/>
        <v>13.133846153846154</v>
      </c>
      <c r="Q1045" t="str">
        <f t="shared" si="208"/>
        <v>journalism</v>
      </c>
      <c r="R1045" t="str">
        <f t="shared" si="209"/>
        <v>audio</v>
      </c>
      <c r="S1045" s="11">
        <f t="shared" si="206"/>
        <v>42114.252951388888</v>
      </c>
      <c r="T1045" s="11">
        <f t="shared" si="207"/>
        <v>42144.252951388888</v>
      </c>
    </row>
    <row r="1046" spans="1:20" ht="42.75" x14ac:dyDescent="0.4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205"/>
        <v>1166.6666666666667</v>
      </c>
      <c r="P1046">
        <f t="shared" si="210"/>
        <v>6.0000000000000002E-5</v>
      </c>
      <c r="Q1046" t="str">
        <f t="shared" si="208"/>
        <v>journalism</v>
      </c>
      <c r="R1046" t="str">
        <f t="shared" si="209"/>
        <v>audio</v>
      </c>
      <c r="S1046" s="11">
        <f t="shared" si="206"/>
        <v>42011.925937499997</v>
      </c>
      <c r="T1046" s="11">
        <f t="shared" si="207"/>
        <v>42068.852083333331</v>
      </c>
    </row>
    <row r="1047" spans="1:20" ht="42.75" x14ac:dyDescent="0.4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205"/>
        <v>37.593984962406012</v>
      </c>
      <c r="P1047">
        <f t="shared" si="210"/>
        <v>3.7999999999999999E-2</v>
      </c>
      <c r="Q1047" t="str">
        <f t="shared" si="208"/>
        <v>journalism</v>
      </c>
      <c r="R1047" t="str">
        <f t="shared" si="209"/>
        <v>audio</v>
      </c>
      <c r="S1047" s="11">
        <f t="shared" si="206"/>
        <v>41844.874421296299</v>
      </c>
      <c r="T1047" s="11">
        <f t="shared" si="207"/>
        <v>41874.874421296299</v>
      </c>
    </row>
    <row r="1048" spans="1:20" ht="42.75" x14ac:dyDescent="0.4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 t="str">
        <f>IFERROR($D1048/$E1048,"0")</f>
        <v>0</v>
      </c>
      <c r="P1048">
        <f>AVERAGE(E1048,D1048)</f>
        <v>1500</v>
      </c>
      <c r="Q1048" t="str">
        <f t="shared" si="208"/>
        <v>journalism</v>
      </c>
      <c r="R1048" t="str">
        <f t="shared" si="209"/>
        <v>audio</v>
      </c>
      <c r="S1048" s="11">
        <f t="shared" si="206"/>
        <v>42319.851388888885</v>
      </c>
      <c r="T1048" s="11">
        <f t="shared" si="207"/>
        <v>42364.851388888885</v>
      </c>
    </row>
    <row r="1049" spans="1:20" ht="42.75" x14ac:dyDescent="0.4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205"/>
        <v>2000</v>
      </c>
      <c r="P1049">
        <f t="shared" ref="P1049:P1050" si="211">AVERAGE($E1049/$D1048)</f>
        <v>3.3333333333333332E-4</v>
      </c>
      <c r="Q1049" t="str">
        <f t="shared" si="208"/>
        <v>journalism</v>
      </c>
      <c r="R1049" t="str">
        <f t="shared" si="209"/>
        <v>audio</v>
      </c>
      <c r="S1049" s="11">
        <f t="shared" si="206"/>
        <v>41918.818460648145</v>
      </c>
      <c r="T1049" s="11">
        <f t="shared" si="207"/>
        <v>41948.860127314816</v>
      </c>
    </row>
    <row r="1050" spans="1:20" ht="42.75" x14ac:dyDescent="0.4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205"/>
        <v>70.754716981132077</v>
      </c>
      <c r="P1050">
        <f t="shared" si="211"/>
        <v>0.106</v>
      </c>
      <c r="Q1050" t="str">
        <f t="shared" si="208"/>
        <v>journalism</v>
      </c>
      <c r="R1050" t="str">
        <f t="shared" si="209"/>
        <v>audio</v>
      </c>
      <c r="S1050" s="11">
        <f t="shared" si="206"/>
        <v>42598.053113425922</v>
      </c>
      <c r="T1050" s="11">
        <f t="shared" si="207"/>
        <v>42638.053113425922</v>
      </c>
    </row>
    <row r="1051" spans="1:20" x14ac:dyDescent="0.4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 t="str">
        <f t="shared" ref="O1051:O1054" si="212">IFERROR($D1051/$E1051,"0")</f>
        <v>0</v>
      </c>
      <c r="P1051">
        <f t="shared" ref="P1051:P1054" si="213">AVERAGE(E1051,D1051)</f>
        <v>6000</v>
      </c>
      <c r="Q1051" t="str">
        <f t="shared" si="208"/>
        <v>journalism</v>
      </c>
      <c r="R1051" t="str">
        <f t="shared" si="209"/>
        <v>audio</v>
      </c>
      <c r="S1051" s="11">
        <f t="shared" si="206"/>
        <v>42382.431076388893</v>
      </c>
      <c r="T1051" s="11">
        <f t="shared" si="207"/>
        <v>42412.431076388893</v>
      </c>
    </row>
    <row r="1052" spans="1:20" ht="28.5" x14ac:dyDescent="0.4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 t="str">
        <f t="shared" si="212"/>
        <v>0</v>
      </c>
      <c r="P1052">
        <f t="shared" si="213"/>
        <v>1250</v>
      </c>
      <c r="Q1052" t="str">
        <f t="shared" si="208"/>
        <v>journalism</v>
      </c>
      <c r="R1052" t="str">
        <f t="shared" si="209"/>
        <v>audio</v>
      </c>
      <c r="S1052" s="11">
        <f t="shared" si="206"/>
        <v>42231.7971875</v>
      </c>
      <c r="T1052" s="11">
        <f t="shared" si="207"/>
        <v>42261.7971875</v>
      </c>
    </row>
    <row r="1053" spans="1:20" ht="42.75" x14ac:dyDescent="0.4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 t="str">
        <f t="shared" si="212"/>
        <v>0</v>
      </c>
      <c r="P1053">
        <f t="shared" si="213"/>
        <v>250</v>
      </c>
      <c r="Q1053" t="str">
        <f t="shared" si="208"/>
        <v>journalism</v>
      </c>
      <c r="R1053" t="str">
        <f t="shared" si="209"/>
        <v>audio</v>
      </c>
      <c r="S1053" s="11">
        <f t="shared" si="206"/>
        <v>41850.014178240745</v>
      </c>
      <c r="T1053" s="11">
        <f t="shared" si="207"/>
        <v>41878.014178240745</v>
      </c>
    </row>
    <row r="1054" spans="1:20" ht="57" x14ac:dyDescent="0.4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 t="str">
        <f t="shared" si="212"/>
        <v>0</v>
      </c>
      <c r="P1054">
        <f t="shared" si="213"/>
        <v>2168</v>
      </c>
      <c r="Q1054" t="str">
        <f t="shared" si="208"/>
        <v>journalism</v>
      </c>
      <c r="R1054" t="str">
        <f t="shared" si="209"/>
        <v>audio</v>
      </c>
      <c r="S1054" s="11">
        <f t="shared" si="206"/>
        <v>42483.797395833331</v>
      </c>
      <c r="T1054" s="11">
        <f t="shared" si="207"/>
        <v>42527.839583333334</v>
      </c>
    </row>
    <row r="1055" spans="1:20" ht="42.75" x14ac:dyDescent="0.4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205"/>
        <v>100</v>
      </c>
      <c r="P1055">
        <f>AVERAGE($E1055/$D1054)</f>
        <v>3.4594095940959409E-3</v>
      </c>
      <c r="Q1055" t="str">
        <f t="shared" si="208"/>
        <v>journalism</v>
      </c>
      <c r="R1055" t="str">
        <f t="shared" si="209"/>
        <v>audio</v>
      </c>
      <c r="S1055" s="11">
        <f t="shared" si="206"/>
        <v>42775.172824074078</v>
      </c>
      <c r="T1055" s="11">
        <f t="shared" si="207"/>
        <v>42800.172824074078</v>
      </c>
    </row>
    <row r="1056" spans="1:20" ht="42.75" x14ac:dyDescent="0.4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 t="str">
        <f t="shared" ref="O1056:O1061" si="214">IFERROR($D1056/$E1056,"0")</f>
        <v>0</v>
      </c>
      <c r="P1056">
        <f t="shared" ref="P1056:P1061" si="215">AVERAGE(E1056,D1056)</f>
        <v>1250</v>
      </c>
      <c r="Q1056" t="str">
        <f t="shared" si="208"/>
        <v>journalism</v>
      </c>
      <c r="R1056" t="str">
        <f t="shared" si="209"/>
        <v>audio</v>
      </c>
      <c r="S1056" s="11">
        <f t="shared" si="206"/>
        <v>41831.851840277777</v>
      </c>
      <c r="T1056" s="11">
        <f t="shared" si="207"/>
        <v>41861.916666666664</v>
      </c>
    </row>
    <row r="1057" spans="1:20" ht="42.75" x14ac:dyDescent="0.4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 t="str">
        <f t="shared" si="214"/>
        <v>0</v>
      </c>
      <c r="P1057">
        <f t="shared" si="215"/>
        <v>1750</v>
      </c>
      <c r="Q1057" t="str">
        <f t="shared" si="208"/>
        <v>journalism</v>
      </c>
      <c r="R1057" t="str">
        <f t="shared" si="209"/>
        <v>audio</v>
      </c>
      <c r="S1057" s="11">
        <f t="shared" si="206"/>
        <v>42406.992418981477</v>
      </c>
      <c r="T1057" s="11">
        <f t="shared" si="207"/>
        <v>42436.992418981477</v>
      </c>
    </row>
    <row r="1058" spans="1:20" ht="42.75" x14ac:dyDescent="0.4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 t="str">
        <f t="shared" si="214"/>
        <v>0</v>
      </c>
      <c r="P1058">
        <f t="shared" si="215"/>
        <v>5000</v>
      </c>
      <c r="Q1058" t="str">
        <f t="shared" si="208"/>
        <v>journalism</v>
      </c>
      <c r="R1058" t="str">
        <f t="shared" si="209"/>
        <v>audio</v>
      </c>
      <c r="S1058" s="11">
        <f t="shared" si="206"/>
        <v>42058.719641203701</v>
      </c>
      <c r="T1058" s="11">
        <f t="shared" si="207"/>
        <v>42118.677974537044</v>
      </c>
    </row>
    <row r="1059" spans="1:20" ht="42.75" x14ac:dyDescent="0.4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 t="str">
        <f t="shared" si="214"/>
        <v>0</v>
      </c>
      <c r="P1059">
        <f t="shared" si="215"/>
        <v>5000</v>
      </c>
      <c r="Q1059" t="str">
        <f t="shared" si="208"/>
        <v>journalism</v>
      </c>
      <c r="R1059" t="str">
        <f t="shared" si="209"/>
        <v>audio</v>
      </c>
      <c r="S1059" s="11">
        <f t="shared" si="206"/>
        <v>42678.871331018512</v>
      </c>
      <c r="T1059" s="11">
        <f t="shared" si="207"/>
        <v>42708.912997685184</v>
      </c>
    </row>
    <row r="1060" spans="1:20" ht="42.75" x14ac:dyDescent="0.4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 t="str">
        <f t="shared" si="214"/>
        <v>0</v>
      </c>
      <c r="P1060">
        <f t="shared" si="215"/>
        <v>20000</v>
      </c>
      <c r="Q1060" t="str">
        <f t="shared" si="208"/>
        <v>journalism</v>
      </c>
      <c r="R1060" t="str">
        <f t="shared" si="209"/>
        <v>audio</v>
      </c>
      <c r="S1060" s="11">
        <f t="shared" si="206"/>
        <v>42047.900960648149</v>
      </c>
      <c r="T1060" s="11">
        <f t="shared" si="207"/>
        <v>42089</v>
      </c>
    </row>
    <row r="1061" spans="1:20" x14ac:dyDescent="0.4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 t="str">
        <f t="shared" si="214"/>
        <v>0</v>
      </c>
      <c r="P1061">
        <f t="shared" si="215"/>
        <v>550</v>
      </c>
      <c r="Q1061" t="str">
        <f t="shared" si="208"/>
        <v>journalism</v>
      </c>
      <c r="R1061" t="str">
        <f t="shared" si="209"/>
        <v>audio</v>
      </c>
      <c r="S1061" s="11">
        <f t="shared" si="206"/>
        <v>42046.79</v>
      </c>
      <c r="T1061" s="11">
        <f t="shared" si="207"/>
        <v>42076.748333333337</v>
      </c>
    </row>
    <row r="1062" spans="1:20" ht="42.75" x14ac:dyDescent="0.4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205"/>
        <v>100</v>
      </c>
      <c r="P1062">
        <f>AVERAGE($E1062/$D1061)</f>
        <v>4.5454545454545456E-2</v>
      </c>
      <c r="Q1062" t="str">
        <f t="shared" si="208"/>
        <v>journalism</v>
      </c>
      <c r="R1062" t="str">
        <f t="shared" si="209"/>
        <v>audio</v>
      </c>
      <c r="S1062" s="11">
        <f t="shared" si="206"/>
        <v>42079.913113425922</v>
      </c>
      <c r="T1062" s="11">
        <f t="shared" si="207"/>
        <v>42109.913113425922</v>
      </c>
    </row>
    <row r="1063" spans="1:20" ht="28.5" x14ac:dyDescent="0.4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 t="str">
        <f>IFERROR($D1063/$E1063,"0")</f>
        <v>0</v>
      </c>
      <c r="P1063">
        <f>AVERAGE(E1063,D1063)</f>
        <v>2000</v>
      </c>
      <c r="Q1063" t="str">
        <f t="shared" si="208"/>
        <v>journalism</v>
      </c>
      <c r="R1063" t="str">
        <f t="shared" si="209"/>
        <v>audio</v>
      </c>
      <c r="S1063" s="11">
        <f t="shared" si="206"/>
        <v>42432.276712962965</v>
      </c>
      <c r="T1063" s="11">
        <f t="shared" si="207"/>
        <v>42492.041666666672</v>
      </c>
    </row>
    <row r="1064" spans="1:20" x14ac:dyDescent="0.4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205"/>
        <v>1.0473684210526315</v>
      </c>
      <c r="P1064">
        <f>AVERAGE($E1064/$D1063)</f>
        <v>4.7500000000000001E-2</v>
      </c>
      <c r="Q1064" t="str">
        <f t="shared" si="208"/>
        <v>journalism</v>
      </c>
      <c r="R1064" t="str">
        <f t="shared" si="209"/>
        <v>audio</v>
      </c>
      <c r="S1064" s="11">
        <f t="shared" si="206"/>
        <v>42556.807187500002</v>
      </c>
      <c r="T1064" s="11">
        <f t="shared" si="207"/>
        <v>42563.807187500002</v>
      </c>
    </row>
    <row r="1065" spans="1:20" ht="42.75" x14ac:dyDescent="0.4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 t="str">
        <f>IFERROR($D1065/$E1065,"0")</f>
        <v>0</v>
      </c>
      <c r="P1065">
        <f>AVERAGE(E1065,D1065)</f>
        <v>500</v>
      </c>
      <c r="Q1065" t="str">
        <f t="shared" si="208"/>
        <v>journalism</v>
      </c>
      <c r="R1065" t="str">
        <f t="shared" si="209"/>
        <v>audio</v>
      </c>
      <c r="S1065" s="11">
        <f t="shared" si="206"/>
        <v>42583.030810185184</v>
      </c>
      <c r="T1065" s="11">
        <f t="shared" si="207"/>
        <v>42613.030810185184</v>
      </c>
    </row>
    <row r="1066" spans="1:20" ht="42.75" x14ac:dyDescent="0.4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205"/>
        <v>11.142751021418844</v>
      </c>
      <c r="P1066">
        <f t="shared" ref="P1066:P1072" si="216">AVERAGE($E1066/$D1065)</f>
        <v>8.077</v>
      </c>
      <c r="Q1066" t="str">
        <f>LEFT(N1066,5)</f>
        <v>games</v>
      </c>
      <c r="R1066" t="str">
        <f>RIGHT(N1066,11)</f>
        <v>video games</v>
      </c>
      <c r="S1066" s="11">
        <f t="shared" si="206"/>
        <v>41417.228043981479</v>
      </c>
      <c r="T1066" s="11">
        <f t="shared" si="207"/>
        <v>41462.228043981479</v>
      </c>
    </row>
    <row r="1067" spans="1:20" ht="42.75" x14ac:dyDescent="0.4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205"/>
        <v>37.037037037037038</v>
      </c>
      <c r="P1067">
        <f t="shared" si="216"/>
        <v>8.9999999999999998E-4</v>
      </c>
      <c r="Q1067" t="str">
        <f t="shared" ref="Q1067:Q1130" si="217">LEFT(N1067,5)</f>
        <v>games</v>
      </c>
      <c r="R1067" t="str">
        <f t="shared" ref="R1067:R1125" si="218">RIGHT(N1067,11)</f>
        <v>video games</v>
      </c>
      <c r="S1067" s="11">
        <f t="shared" si="206"/>
        <v>41661.381041666667</v>
      </c>
      <c r="T1067" s="11">
        <f t="shared" si="207"/>
        <v>41689.381041666667</v>
      </c>
    </row>
    <row r="1068" spans="1:20" ht="42.75" x14ac:dyDescent="0.4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205"/>
        <v>29.697089685210848</v>
      </c>
      <c r="P1068">
        <f t="shared" si="216"/>
        <v>1.6836666666666666</v>
      </c>
      <c r="Q1068" t="str">
        <f t="shared" si="217"/>
        <v>games</v>
      </c>
      <c r="R1068" t="str">
        <f t="shared" si="218"/>
        <v>video games</v>
      </c>
      <c r="S1068" s="11">
        <f t="shared" si="206"/>
        <v>41445.962754629632</v>
      </c>
      <c r="T1068" s="11">
        <f t="shared" si="207"/>
        <v>41490.962754629632</v>
      </c>
    </row>
    <row r="1069" spans="1:20" ht="42.75" x14ac:dyDescent="0.4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205"/>
        <v>3.8461538461538463</v>
      </c>
      <c r="P1069">
        <f t="shared" si="216"/>
        <v>8.6666666666666663E-4</v>
      </c>
      <c r="Q1069" t="str">
        <f t="shared" si="217"/>
        <v>games</v>
      </c>
      <c r="R1069" t="str">
        <f t="shared" si="218"/>
        <v>video games</v>
      </c>
      <c r="S1069" s="11">
        <f t="shared" si="206"/>
        <v>41599.855682870373</v>
      </c>
      <c r="T1069" s="11">
        <f t="shared" si="207"/>
        <v>41629.855682870373</v>
      </c>
    </row>
    <row r="1070" spans="1:20" ht="57" x14ac:dyDescent="0.4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205"/>
        <v>666.66666666666663</v>
      </c>
      <c r="P1070">
        <f t="shared" si="216"/>
        <v>0.09</v>
      </c>
      <c r="Q1070" t="str">
        <f t="shared" si="217"/>
        <v>games</v>
      </c>
      <c r="R1070" t="str">
        <f t="shared" si="218"/>
        <v>video games</v>
      </c>
      <c r="S1070" s="11">
        <f t="shared" si="206"/>
        <v>42440.371111111104</v>
      </c>
      <c r="T1070" s="11">
        <f t="shared" si="207"/>
        <v>42470.329444444447</v>
      </c>
    </row>
    <row r="1071" spans="1:20" ht="42.75" x14ac:dyDescent="0.4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205"/>
        <v>2.5882352941176472</v>
      </c>
      <c r="P1071">
        <f t="shared" si="216"/>
        <v>2.8333333333333332E-2</v>
      </c>
      <c r="Q1071" t="str">
        <f t="shared" si="217"/>
        <v>games</v>
      </c>
      <c r="R1071" t="str">
        <f t="shared" si="218"/>
        <v>video games</v>
      </c>
      <c r="S1071" s="11">
        <f t="shared" si="206"/>
        <v>41572.229849537034</v>
      </c>
      <c r="T1071" s="11">
        <f t="shared" si="207"/>
        <v>41604.271516203706</v>
      </c>
    </row>
    <row r="1072" spans="1:20" ht="42.75" x14ac:dyDescent="0.4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205"/>
        <v>142.85714285714286</v>
      </c>
      <c r="P1072">
        <f t="shared" si="216"/>
        <v>3.1818181818181815E-2</v>
      </c>
      <c r="Q1072" t="str">
        <f t="shared" si="217"/>
        <v>games</v>
      </c>
      <c r="R1072" t="str">
        <f t="shared" si="218"/>
        <v>video games</v>
      </c>
      <c r="S1072" s="11">
        <f t="shared" si="206"/>
        <v>41163.011828703704</v>
      </c>
      <c r="T1072" s="11">
        <f t="shared" si="207"/>
        <v>41183.011828703704</v>
      </c>
    </row>
    <row r="1073" spans="1:20" ht="42.75" x14ac:dyDescent="0.4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 t="str">
        <f>IFERROR($D1073/$E1073,"0")</f>
        <v>0</v>
      </c>
      <c r="P1073">
        <f>AVERAGE(E1073,D1073)</f>
        <v>50</v>
      </c>
      <c r="Q1073" t="str">
        <f t="shared" si="217"/>
        <v>games</v>
      </c>
      <c r="R1073" t="str">
        <f t="shared" si="218"/>
        <v>video games</v>
      </c>
      <c r="S1073" s="11">
        <f t="shared" si="206"/>
        <v>42295.753391203703</v>
      </c>
      <c r="T1073" s="11">
        <f t="shared" si="207"/>
        <v>42325.795057870375</v>
      </c>
    </row>
    <row r="1074" spans="1:20" ht="42.75" x14ac:dyDescent="0.4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205"/>
        <v>1470.5882352941176</v>
      </c>
      <c r="P1074">
        <f t="shared" ref="P1074:P1085" si="219">AVERAGE($E1074/$D1073)</f>
        <v>0.51</v>
      </c>
      <c r="Q1074" t="str">
        <f t="shared" si="217"/>
        <v>games</v>
      </c>
      <c r="R1074" t="str">
        <f t="shared" si="218"/>
        <v>video games</v>
      </c>
      <c r="S1074" s="11">
        <f t="shared" si="206"/>
        <v>41645.832141203704</v>
      </c>
      <c r="T1074" s="11">
        <f t="shared" si="207"/>
        <v>41675.832141203704</v>
      </c>
    </row>
    <row r="1075" spans="1:20" ht="28.5" x14ac:dyDescent="0.4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205"/>
        <v>75</v>
      </c>
      <c r="P1075">
        <f t="shared" si="219"/>
        <v>1.3333333333333334E-4</v>
      </c>
      <c r="Q1075" t="str">
        <f t="shared" si="217"/>
        <v>games</v>
      </c>
      <c r="R1075" t="str">
        <f t="shared" si="218"/>
        <v>video games</v>
      </c>
      <c r="S1075" s="11">
        <f t="shared" si="206"/>
        <v>40802.964594907404</v>
      </c>
      <c r="T1075" s="11">
        <f t="shared" si="207"/>
        <v>40832.964594907404</v>
      </c>
    </row>
    <row r="1076" spans="1:20" ht="42.75" x14ac:dyDescent="0.4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205"/>
        <v>15.849721162312886</v>
      </c>
      <c r="P1076">
        <f t="shared" si="219"/>
        <v>4.5426666666666664</v>
      </c>
      <c r="Q1076" t="str">
        <f t="shared" si="217"/>
        <v>games</v>
      </c>
      <c r="R1076" t="str">
        <f t="shared" si="218"/>
        <v>video games</v>
      </c>
      <c r="S1076" s="11">
        <f t="shared" si="206"/>
        <v>41613.172974537039</v>
      </c>
      <c r="T1076" s="11">
        <f t="shared" si="207"/>
        <v>41643.172974537039</v>
      </c>
    </row>
    <row r="1077" spans="1:20" ht="28.5" x14ac:dyDescent="0.4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205"/>
        <v>22.222222222222221</v>
      </c>
      <c r="P1077">
        <f t="shared" si="219"/>
        <v>8.3333333333333339E-4</v>
      </c>
      <c r="Q1077" t="str">
        <f t="shared" si="217"/>
        <v>games</v>
      </c>
      <c r="R1077" t="str">
        <f t="shared" si="218"/>
        <v>video games</v>
      </c>
      <c r="S1077" s="11">
        <f t="shared" si="206"/>
        <v>41005.904120370367</v>
      </c>
      <c r="T1077" s="11">
        <f t="shared" si="207"/>
        <v>41035.904120370367</v>
      </c>
    </row>
    <row r="1078" spans="1:20" ht="42.75" x14ac:dyDescent="0.4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205"/>
        <v>1.5932361813315206</v>
      </c>
      <c r="P1078">
        <f t="shared" si="219"/>
        <v>47.073999999999998</v>
      </c>
      <c r="Q1078" t="str">
        <f t="shared" si="217"/>
        <v>games</v>
      </c>
      <c r="R1078" t="str">
        <f t="shared" si="218"/>
        <v>video games</v>
      </c>
      <c r="S1078" s="11">
        <f t="shared" si="206"/>
        <v>41838.377893518518</v>
      </c>
      <c r="T1078" s="11">
        <f t="shared" si="207"/>
        <v>41893.377893518518</v>
      </c>
    </row>
    <row r="1079" spans="1:20" ht="42.75" x14ac:dyDescent="0.4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205"/>
        <v>3.4041394335511983</v>
      </c>
      <c r="P1079">
        <f t="shared" si="219"/>
        <v>9.7919999999999993E-2</v>
      </c>
      <c r="Q1079" t="str">
        <f t="shared" si="217"/>
        <v>games</v>
      </c>
      <c r="R1079" t="str">
        <f t="shared" si="218"/>
        <v>video games</v>
      </c>
      <c r="S1079" s="11">
        <f t="shared" si="206"/>
        <v>42353.16679398148</v>
      </c>
      <c r="T1079" s="11">
        <f t="shared" si="207"/>
        <v>42383.16679398148</v>
      </c>
    </row>
    <row r="1080" spans="1:20" ht="42.75" x14ac:dyDescent="0.4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205"/>
        <v>13.333333333333334</v>
      </c>
      <c r="P1080">
        <f t="shared" si="219"/>
        <v>1.8E-3</v>
      </c>
      <c r="Q1080" t="str">
        <f t="shared" si="217"/>
        <v>games</v>
      </c>
      <c r="R1080" t="str">
        <f t="shared" si="218"/>
        <v>video games</v>
      </c>
      <c r="S1080" s="11">
        <f t="shared" si="206"/>
        <v>40701.195844907408</v>
      </c>
      <c r="T1080" s="11">
        <f t="shared" si="207"/>
        <v>40746.195844907408</v>
      </c>
    </row>
    <row r="1081" spans="1:20" ht="42.75" x14ac:dyDescent="0.4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205"/>
        <v>38.34808259587021</v>
      </c>
      <c r="P1081">
        <f t="shared" si="219"/>
        <v>1.1299999999999999</v>
      </c>
      <c r="Q1081" t="str">
        <f t="shared" si="217"/>
        <v>games</v>
      </c>
      <c r="R1081" t="str">
        <f t="shared" si="218"/>
        <v>video games</v>
      </c>
      <c r="S1081" s="11">
        <f t="shared" si="206"/>
        <v>42479.566388888896</v>
      </c>
      <c r="T1081" s="11">
        <f t="shared" si="207"/>
        <v>42504.566388888896</v>
      </c>
    </row>
    <row r="1082" spans="1:20" ht="42.75" x14ac:dyDescent="0.4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205"/>
        <v>10.982976386600768</v>
      </c>
      <c r="P1082">
        <f t="shared" si="219"/>
        <v>7.0038461538461536E-2</v>
      </c>
      <c r="Q1082" t="str">
        <f t="shared" si="217"/>
        <v>games</v>
      </c>
      <c r="R1082" t="str">
        <f t="shared" si="218"/>
        <v>video games</v>
      </c>
      <c r="S1082" s="11">
        <f t="shared" si="206"/>
        <v>41740.138113425928</v>
      </c>
      <c r="T1082" s="11">
        <f t="shared" si="207"/>
        <v>41770.138113425928</v>
      </c>
    </row>
    <row r="1083" spans="1:20" ht="42.75" x14ac:dyDescent="0.4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205"/>
        <v>5666.666666666667</v>
      </c>
      <c r="P1083">
        <f t="shared" si="219"/>
        <v>5.9999999999999995E-4</v>
      </c>
      <c r="Q1083" t="str">
        <f t="shared" si="217"/>
        <v>games</v>
      </c>
      <c r="R1083" t="str">
        <f t="shared" si="218"/>
        <v>video games</v>
      </c>
      <c r="S1083" s="11">
        <f t="shared" si="206"/>
        <v>42002.926990740743</v>
      </c>
      <c r="T1083" s="11">
        <f t="shared" si="207"/>
        <v>42032.926990740743</v>
      </c>
    </row>
    <row r="1084" spans="1:20" ht="28.5" x14ac:dyDescent="0.4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205"/>
        <v>178.57142857142858</v>
      </c>
      <c r="P1084">
        <f t="shared" si="219"/>
        <v>8.2352941176470592E-4</v>
      </c>
      <c r="Q1084" t="str">
        <f t="shared" si="217"/>
        <v>games</v>
      </c>
      <c r="R1084" t="str">
        <f t="shared" si="218"/>
        <v>video games</v>
      </c>
      <c r="S1084" s="11">
        <f t="shared" si="206"/>
        <v>41101.906111111115</v>
      </c>
      <c r="T1084" s="11">
        <f t="shared" si="207"/>
        <v>41131.906111111115</v>
      </c>
    </row>
    <row r="1085" spans="1:20" ht="42.75" x14ac:dyDescent="0.4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205"/>
        <v>121.95121951219512</v>
      </c>
      <c r="P1085">
        <f t="shared" si="219"/>
        <v>4.1000000000000002E-2</v>
      </c>
      <c r="Q1085" t="str">
        <f t="shared" si="217"/>
        <v>games</v>
      </c>
      <c r="R1085" t="str">
        <f t="shared" si="218"/>
        <v>video games</v>
      </c>
      <c r="S1085" s="11">
        <f t="shared" si="206"/>
        <v>41793.659525462965</v>
      </c>
      <c r="T1085" s="11">
        <f t="shared" si="207"/>
        <v>41853.659525462965</v>
      </c>
    </row>
    <row r="1086" spans="1:20" x14ac:dyDescent="0.4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 t="str">
        <f>IFERROR($D1086/$E1086,"0")</f>
        <v>0</v>
      </c>
      <c r="P1086">
        <f>AVERAGE(E1086,D1086)</f>
        <v>275</v>
      </c>
      <c r="Q1086" t="str">
        <f t="shared" si="217"/>
        <v>games</v>
      </c>
      <c r="R1086" t="str">
        <f t="shared" si="218"/>
        <v>video games</v>
      </c>
      <c r="S1086" s="11">
        <f t="shared" si="206"/>
        <v>41829.912083333329</v>
      </c>
      <c r="T1086" s="11">
        <f t="shared" si="207"/>
        <v>41859.912083333329</v>
      </c>
    </row>
    <row r="1087" spans="1:20" ht="42.75" x14ac:dyDescent="0.4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205"/>
        <v>29.239766081871345</v>
      </c>
      <c r="P1087">
        <f t="shared" ref="P1087:P1088" si="220">AVERAGE($E1087/$D1086)</f>
        <v>1.8654545454545455</v>
      </c>
      <c r="Q1087" t="str">
        <f t="shared" si="217"/>
        <v>games</v>
      </c>
      <c r="R1087" t="str">
        <f t="shared" si="218"/>
        <v>video games</v>
      </c>
      <c r="S1087" s="11">
        <f t="shared" si="206"/>
        <v>42413.671006944445</v>
      </c>
      <c r="T1087" s="11">
        <f t="shared" si="207"/>
        <v>42443.629340277781</v>
      </c>
    </row>
    <row r="1088" spans="1:20" x14ac:dyDescent="0.4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205"/>
        <v>1200</v>
      </c>
      <c r="P1088">
        <f t="shared" si="220"/>
        <v>5.0000000000000001E-4</v>
      </c>
      <c r="Q1088" t="str">
        <f t="shared" si="217"/>
        <v>games</v>
      </c>
      <c r="R1088" t="str">
        <f t="shared" si="218"/>
        <v>video games</v>
      </c>
      <c r="S1088" s="11">
        <f t="shared" si="206"/>
        <v>41845.866793981484</v>
      </c>
      <c r="T1088" s="11">
        <f t="shared" si="207"/>
        <v>41875.866793981484</v>
      </c>
    </row>
    <row r="1089" spans="1:20" ht="42.75" x14ac:dyDescent="0.4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 t="str">
        <f>IFERROR($D1089/$E1089,"0")</f>
        <v>0</v>
      </c>
      <c r="P1089">
        <f>AVERAGE(E1089,D1089)</f>
        <v>550</v>
      </c>
      <c r="Q1089" t="str">
        <f t="shared" si="217"/>
        <v>games</v>
      </c>
      <c r="R1089" t="str">
        <f t="shared" si="218"/>
        <v>video games</v>
      </c>
      <c r="S1089" s="11">
        <f t="shared" si="206"/>
        <v>41775.713969907411</v>
      </c>
      <c r="T1089" s="11">
        <f t="shared" si="207"/>
        <v>41805.713969907411</v>
      </c>
    </row>
    <row r="1090" spans="1:20" ht="28.5" x14ac:dyDescent="0.4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si="205"/>
        <v>7.0507055406010961</v>
      </c>
      <c r="P1090">
        <f t="shared" ref="P1090:P1108" si="221">AVERAGE($E1090/$D1089)</f>
        <v>5.8021272727272732</v>
      </c>
      <c r="Q1090" t="str">
        <f t="shared" si="217"/>
        <v>games</v>
      </c>
      <c r="R1090" t="str">
        <f t="shared" si="218"/>
        <v>video games</v>
      </c>
      <c r="S1090" s="11">
        <f t="shared" si="206"/>
        <v>41723.799386574072</v>
      </c>
      <c r="T1090" s="11">
        <f t="shared" si="207"/>
        <v>41753.799386574072</v>
      </c>
    </row>
    <row r="1091" spans="1:20" ht="28.5" x14ac:dyDescent="0.4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ref="O1091:O1154" si="222">$D1091/$E1091</f>
        <v>12.776831345826235</v>
      </c>
      <c r="P1091">
        <f t="shared" si="221"/>
        <v>2.6088888888888887E-2</v>
      </c>
      <c r="Q1091" t="str">
        <f t="shared" si="217"/>
        <v>games</v>
      </c>
      <c r="R1091" t="str">
        <f t="shared" si="218"/>
        <v>video games</v>
      </c>
      <c r="S1091" s="11">
        <f t="shared" ref="S1091:S1154" si="223">(((J1091/60)/60)/24)+DATE(1970,1,1)</f>
        <v>42151.189525462964</v>
      </c>
      <c r="T1091" s="11">
        <f t="shared" ref="T1091:T1154" si="224">(((I1091/60)/60)/24)+DATE(1970,1,1)</f>
        <v>42181.189525462964</v>
      </c>
    </row>
    <row r="1092" spans="1:20" ht="42.75" x14ac:dyDescent="0.4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222"/>
        <v>2599.8000000000002</v>
      </c>
      <c r="P1092">
        <f t="shared" si="221"/>
        <v>3.3333333333333332E-4</v>
      </c>
      <c r="Q1092" t="str">
        <f t="shared" si="217"/>
        <v>games</v>
      </c>
      <c r="R1092" t="str">
        <f t="shared" si="218"/>
        <v>video games</v>
      </c>
      <c r="S1092" s="11">
        <f t="shared" si="223"/>
        <v>42123.185798611114</v>
      </c>
      <c r="T1092" s="11">
        <f t="shared" si="224"/>
        <v>42153.185798611114</v>
      </c>
    </row>
    <row r="1093" spans="1:20" ht="42.75" x14ac:dyDescent="0.4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222"/>
        <v>8</v>
      </c>
      <c r="P1093">
        <f t="shared" si="221"/>
        <v>1.9232248634510347E-3</v>
      </c>
      <c r="Q1093" t="str">
        <f t="shared" si="217"/>
        <v>games</v>
      </c>
      <c r="R1093" t="str">
        <f t="shared" si="218"/>
        <v>video games</v>
      </c>
      <c r="S1093" s="11">
        <f t="shared" si="223"/>
        <v>42440.820277777777</v>
      </c>
      <c r="T1093" s="11">
        <f t="shared" si="224"/>
        <v>42470.778611111105</v>
      </c>
    </row>
    <row r="1094" spans="1:20" ht="57" x14ac:dyDescent="0.4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222"/>
        <v>95.238095238095241</v>
      </c>
      <c r="P1094">
        <f t="shared" si="221"/>
        <v>0.105</v>
      </c>
      <c r="Q1094" t="str">
        <f t="shared" si="217"/>
        <v>games</v>
      </c>
      <c r="R1094" t="str">
        <f t="shared" si="218"/>
        <v>video games</v>
      </c>
      <c r="S1094" s="11">
        <f t="shared" si="223"/>
        <v>41250.025902777779</v>
      </c>
      <c r="T1094" s="11">
        <f t="shared" si="224"/>
        <v>41280.025902777779</v>
      </c>
    </row>
    <row r="1095" spans="1:20" ht="42.75" x14ac:dyDescent="0.4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222"/>
        <v>7.1005917159763312</v>
      </c>
      <c r="P1095">
        <f t="shared" si="221"/>
        <v>2.1125000000000001E-2</v>
      </c>
      <c r="Q1095" t="str">
        <f t="shared" si="217"/>
        <v>games</v>
      </c>
      <c r="R1095" t="str">
        <f t="shared" si="218"/>
        <v>video games</v>
      </c>
      <c r="S1095" s="11">
        <f t="shared" si="223"/>
        <v>42396.973807870367</v>
      </c>
      <c r="T1095" s="11">
        <f t="shared" si="224"/>
        <v>42411.973807870367</v>
      </c>
    </row>
    <row r="1096" spans="1:20" ht="42.75" x14ac:dyDescent="0.4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222"/>
        <v>5.4644642851721761</v>
      </c>
      <c r="P1096">
        <f t="shared" si="221"/>
        <v>10.980033333333335</v>
      </c>
      <c r="Q1096" t="str">
        <f t="shared" si="217"/>
        <v>games</v>
      </c>
      <c r="R1096" t="str">
        <f t="shared" si="218"/>
        <v>video games</v>
      </c>
      <c r="S1096" s="11">
        <f t="shared" si="223"/>
        <v>40795.713344907403</v>
      </c>
      <c r="T1096" s="11">
        <f t="shared" si="224"/>
        <v>40825.713344907403</v>
      </c>
    </row>
    <row r="1097" spans="1:20" ht="42.75" x14ac:dyDescent="0.4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222"/>
        <v>19.861762135536665</v>
      </c>
      <c r="P1097">
        <f t="shared" si="221"/>
        <v>1.3985555555555556</v>
      </c>
      <c r="Q1097" t="str">
        <f t="shared" si="217"/>
        <v>games</v>
      </c>
      <c r="R1097" t="str">
        <f t="shared" si="218"/>
        <v>video games</v>
      </c>
      <c r="S1097" s="11">
        <f t="shared" si="223"/>
        <v>41486.537268518521</v>
      </c>
      <c r="T1097" s="11">
        <f t="shared" si="224"/>
        <v>41516.537268518521</v>
      </c>
    </row>
    <row r="1098" spans="1:20" ht="42.75" x14ac:dyDescent="0.4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222"/>
        <v>5.5762081784386615</v>
      </c>
      <c r="P1098">
        <f t="shared" si="221"/>
        <v>4.3039999999999997E-3</v>
      </c>
      <c r="Q1098" t="str">
        <f t="shared" si="217"/>
        <v>games</v>
      </c>
      <c r="R1098" t="str">
        <f t="shared" si="218"/>
        <v>video games</v>
      </c>
      <c r="S1098" s="11">
        <f t="shared" si="223"/>
        <v>41885.51798611111</v>
      </c>
      <c r="T1098" s="11">
        <f t="shared" si="224"/>
        <v>41916.145833333336</v>
      </c>
    </row>
    <row r="1099" spans="1:20" ht="42.75" x14ac:dyDescent="0.4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222"/>
        <v>2127.6595744680849</v>
      </c>
      <c r="P1099">
        <f t="shared" si="221"/>
        <v>3.9166666666666664E-3</v>
      </c>
      <c r="Q1099" t="str">
        <f t="shared" si="217"/>
        <v>games</v>
      </c>
      <c r="R1099" t="str">
        <f t="shared" si="218"/>
        <v>video games</v>
      </c>
      <c r="S1099" s="11">
        <f t="shared" si="223"/>
        <v>41660.792557870373</v>
      </c>
      <c r="T1099" s="11">
        <f t="shared" si="224"/>
        <v>41700.792557870373</v>
      </c>
    </row>
    <row r="1100" spans="1:20" ht="28.5" x14ac:dyDescent="0.4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222"/>
        <v>13.865779256794232</v>
      </c>
      <c r="P1100">
        <f t="shared" si="221"/>
        <v>1.8030000000000001E-2</v>
      </c>
      <c r="Q1100" t="str">
        <f t="shared" si="217"/>
        <v>games</v>
      </c>
      <c r="R1100" t="str">
        <f t="shared" si="218"/>
        <v>video games</v>
      </c>
      <c r="S1100" s="11">
        <f t="shared" si="223"/>
        <v>41712.762673611112</v>
      </c>
      <c r="T1100" s="11">
        <f t="shared" si="224"/>
        <v>41742.762673611112</v>
      </c>
    </row>
    <row r="1101" spans="1:20" ht="42.75" x14ac:dyDescent="0.4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222"/>
        <v>200</v>
      </c>
      <c r="P1101">
        <f t="shared" si="221"/>
        <v>1E-3</v>
      </c>
      <c r="Q1101" t="str">
        <f t="shared" si="217"/>
        <v>games</v>
      </c>
      <c r="R1101" t="str">
        <f t="shared" si="218"/>
        <v>video games</v>
      </c>
      <c r="S1101" s="11">
        <f t="shared" si="223"/>
        <v>42107.836435185185</v>
      </c>
      <c r="T1101" s="11">
        <f t="shared" si="224"/>
        <v>42137.836435185185</v>
      </c>
    </row>
    <row r="1102" spans="1:20" ht="42.75" x14ac:dyDescent="0.4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222"/>
        <v>40</v>
      </c>
      <c r="P1102">
        <f t="shared" si="221"/>
        <v>0.02</v>
      </c>
      <c r="Q1102" t="str">
        <f t="shared" si="217"/>
        <v>games</v>
      </c>
      <c r="R1102" t="str">
        <f t="shared" si="218"/>
        <v>video games</v>
      </c>
      <c r="S1102" s="11">
        <f t="shared" si="223"/>
        <v>42384.110775462963</v>
      </c>
      <c r="T1102" s="11">
        <f t="shared" si="224"/>
        <v>42414.110775462963</v>
      </c>
    </row>
    <row r="1103" spans="1:20" ht="28.5" x14ac:dyDescent="0.4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222"/>
        <v>2439.0243902439024</v>
      </c>
      <c r="P1103">
        <f t="shared" si="221"/>
        <v>1.025E-2</v>
      </c>
      <c r="Q1103" t="str">
        <f t="shared" si="217"/>
        <v>games</v>
      </c>
      <c r="R1103" t="str">
        <f t="shared" si="218"/>
        <v>video games</v>
      </c>
      <c r="S1103" s="11">
        <f t="shared" si="223"/>
        <v>42538.77243055556</v>
      </c>
      <c r="T1103" s="11">
        <f t="shared" si="224"/>
        <v>42565.758333333331</v>
      </c>
    </row>
    <row r="1104" spans="1:20" ht="42.75" x14ac:dyDescent="0.4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222"/>
        <v>18.823529411764707</v>
      </c>
      <c r="P1104">
        <f t="shared" si="221"/>
        <v>4.2500000000000003E-3</v>
      </c>
      <c r="Q1104" t="str">
        <f t="shared" si="217"/>
        <v>games</v>
      </c>
      <c r="R1104" t="str">
        <f t="shared" si="218"/>
        <v>video games</v>
      </c>
      <c r="S1104" s="11">
        <f t="shared" si="223"/>
        <v>41577.045428240745</v>
      </c>
      <c r="T1104" s="11">
        <f t="shared" si="224"/>
        <v>41617.249305555553</v>
      </c>
    </row>
    <row r="1105" spans="1:20" ht="42.75" x14ac:dyDescent="0.4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222"/>
        <v>61.728395061728392</v>
      </c>
      <c r="P1105">
        <f t="shared" si="221"/>
        <v>3.0374999999999999E-2</v>
      </c>
      <c r="Q1105" t="str">
        <f t="shared" si="217"/>
        <v>games</v>
      </c>
      <c r="R1105" t="str">
        <f t="shared" si="218"/>
        <v>video games</v>
      </c>
      <c r="S1105" s="11">
        <f t="shared" si="223"/>
        <v>42479.22210648148</v>
      </c>
      <c r="T1105" s="11">
        <f t="shared" si="224"/>
        <v>42539.22210648148</v>
      </c>
    </row>
    <row r="1106" spans="1:20" ht="42.75" x14ac:dyDescent="0.4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222"/>
        <v>20.19522046449007</v>
      </c>
      <c r="P1106">
        <f t="shared" si="221"/>
        <v>0.19806666666666667</v>
      </c>
      <c r="Q1106" t="str">
        <f t="shared" si="217"/>
        <v>games</v>
      </c>
      <c r="R1106" t="str">
        <f t="shared" si="218"/>
        <v>video games</v>
      </c>
      <c r="S1106" s="11">
        <f t="shared" si="223"/>
        <v>41771.40996527778</v>
      </c>
      <c r="T1106" s="11">
        <f t="shared" si="224"/>
        <v>41801.40996527778</v>
      </c>
    </row>
    <row r="1107" spans="1:20" ht="42.75" x14ac:dyDescent="0.4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222"/>
        <v>628.93081761006295</v>
      </c>
      <c r="P1107">
        <f t="shared" si="221"/>
        <v>2.385E-2</v>
      </c>
      <c r="Q1107" t="str">
        <f t="shared" si="217"/>
        <v>games</v>
      </c>
      <c r="R1107" t="str">
        <f t="shared" si="218"/>
        <v>video games</v>
      </c>
      <c r="S1107" s="11">
        <f t="shared" si="223"/>
        <v>41692.135729166665</v>
      </c>
      <c r="T1107" s="11">
        <f t="shared" si="224"/>
        <v>41722.0940625</v>
      </c>
    </row>
    <row r="1108" spans="1:20" ht="42.75" x14ac:dyDescent="0.4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222"/>
        <v>2.4242424242424243</v>
      </c>
      <c r="P1108">
        <f t="shared" si="221"/>
        <v>1.8333333333333334E-4</v>
      </c>
      <c r="Q1108" t="str">
        <f t="shared" si="217"/>
        <v>games</v>
      </c>
      <c r="R1108" t="str">
        <f t="shared" si="218"/>
        <v>video games</v>
      </c>
      <c r="S1108" s="11">
        <f t="shared" si="223"/>
        <v>40973.740451388891</v>
      </c>
      <c r="T1108" s="11">
        <f t="shared" si="224"/>
        <v>41003.698784722219</v>
      </c>
    </row>
    <row r="1109" spans="1:20" ht="57" x14ac:dyDescent="0.4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 t="str">
        <f>IFERROR($D1109/$E1109,"0")</f>
        <v>0</v>
      </c>
      <c r="P1109">
        <f>AVERAGE(E1109,D1109)</f>
        <v>5000</v>
      </c>
      <c r="Q1109" t="str">
        <f t="shared" si="217"/>
        <v>games</v>
      </c>
      <c r="R1109" t="str">
        <f t="shared" si="218"/>
        <v>video games</v>
      </c>
      <c r="S1109" s="11">
        <f t="shared" si="223"/>
        <v>41813.861388888887</v>
      </c>
      <c r="T1109" s="11">
        <f t="shared" si="224"/>
        <v>41843.861388888887</v>
      </c>
    </row>
    <row r="1110" spans="1:20" ht="42.75" x14ac:dyDescent="0.4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222"/>
        <v>34.129692832764505</v>
      </c>
      <c r="P1110">
        <f t="shared" ref="P1110:P1121" si="225">AVERAGE($E1110/$D1109)</f>
        <v>7.3249999999999996E-2</v>
      </c>
      <c r="Q1110" t="str">
        <f t="shared" si="217"/>
        <v>games</v>
      </c>
      <c r="R1110" t="str">
        <f t="shared" si="218"/>
        <v>video games</v>
      </c>
      <c r="S1110" s="11">
        <f t="shared" si="223"/>
        <v>40952.636979166666</v>
      </c>
      <c r="T1110" s="11">
        <f t="shared" si="224"/>
        <v>41012.595312500001</v>
      </c>
    </row>
    <row r="1111" spans="1:20" ht="42.75" x14ac:dyDescent="0.4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222"/>
        <v>222.22222222222223</v>
      </c>
      <c r="P1111">
        <f t="shared" si="225"/>
        <v>1.8E-3</v>
      </c>
      <c r="Q1111" t="str">
        <f t="shared" si="217"/>
        <v>games</v>
      </c>
      <c r="R1111" t="str">
        <f t="shared" si="218"/>
        <v>video games</v>
      </c>
      <c r="S1111" s="11">
        <f t="shared" si="223"/>
        <v>42662.752199074079</v>
      </c>
      <c r="T1111" s="11">
        <f t="shared" si="224"/>
        <v>42692.793865740736</v>
      </c>
    </row>
    <row r="1112" spans="1:20" ht="42.75" x14ac:dyDescent="0.4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222"/>
        <v>196.07843137254903</v>
      </c>
      <c r="P1112">
        <f t="shared" si="225"/>
        <v>2.5499999999999998E-2</v>
      </c>
      <c r="Q1112" t="str">
        <f t="shared" si="217"/>
        <v>games</v>
      </c>
      <c r="R1112" t="str">
        <f t="shared" si="218"/>
        <v>video games</v>
      </c>
      <c r="S1112" s="11">
        <f t="shared" si="223"/>
        <v>41220.933124999996</v>
      </c>
      <c r="T1112" s="11">
        <f t="shared" si="224"/>
        <v>41250.933124999996</v>
      </c>
    </row>
    <row r="1113" spans="1:20" ht="42.75" x14ac:dyDescent="0.4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222"/>
        <v>2500</v>
      </c>
      <c r="P1113">
        <f t="shared" si="225"/>
        <v>2.0000000000000002E-5</v>
      </c>
      <c r="Q1113" t="str">
        <f t="shared" si="217"/>
        <v>games</v>
      </c>
      <c r="R1113" t="str">
        <f t="shared" si="218"/>
        <v>video games</v>
      </c>
      <c r="S1113" s="11">
        <f t="shared" si="223"/>
        <v>42347.203587962969</v>
      </c>
      <c r="T1113" s="11">
        <f t="shared" si="224"/>
        <v>42377.203587962969</v>
      </c>
    </row>
    <row r="1114" spans="1:20" ht="42.75" x14ac:dyDescent="0.4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222"/>
        <v>2.8139361466725847</v>
      </c>
      <c r="P1114">
        <f t="shared" si="225"/>
        <v>12.509167999999999</v>
      </c>
      <c r="Q1114" t="str">
        <f t="shared" si="217"/>
        <v>games</v>
      </c>
      <c r="R1114" t="str">
        <f t="shared" si="218"/>
        <v>video games</v>
      </c>
      <c r="S1114" s="11">
        <f t="shared" si="223"/>
        <v>41963.759386574078</v>
      </c>
      <c r="T1114" s="11">
        <f t="shared" si="224"/>
        <v>42023.354166666672</v>
      </c>
    </row>
    <row r="1115" spans="1:20" ht="42.75" x14ac:dyDescent="0.4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222"/>
        <v>200</v>
      </c>
      <c r="P1115">
        <f t="shared" si="225"/>
        <v>5.6818181818181818E-5</v>
      </c>
      <c r="Q1115" t="str">
        <f t="shared" si="217"/>
        <v>games</v>
      </c>
      <c r="R1115" t="str">
        <f t="shared" si="218"/>
        <v>video games</v>
      </c>
      <c r="S1115" s="11">
        <f t="shared" si="223"/>
        <v>41835.977083333331</v>
      </c>
      <c r="T1115" s="11">
        <f t="shared" si="224"/>
        <v>41865.977083333331</v>
      </c>
    </row>
    <row r="1116" spans="1:20" ht="42.75" x14ac:dyDescent="0.4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222"/>
        <v>600</v>
      </c>
      <c r="P1116">
        <f t="shared" si="225"/>
        <v>0.01</v>
      </c>
      <c r="Q1116" t="str">
        <f t="shared" si="217"/>
        <v>games</v>
      </c>
      <c r="R1116" t="str">
        <f t="shared" si="218"/>
        <v>video games</v>
      </c>
      <c r="S1116" s="11">
        <f t="shared" si="223"/>
        <v>41526.345914351856</v>
      </c>
      <c r="T1116" s="11">
        <f t="shared" si="224"/>
        <v>41556.345914351856</v>
      </c>
    </row>
    <row r="1117" spans="1:20" ht="42.75" x14ac:dyDescent="0.4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222"/>
        <v>754.71698113207549</v>
      </c>
      <c r="P1117">
        <f t="shared" si="225"/>
        <v>8.8333333333333337E-3</v>
      </c>
      <c r="Q1117" t="str">
        <f t="shared" si="217"/>
        <v>games</v>
      </c>
      <c r="R1117" t="str">
        <f t="shared" si="218"/>
        <v>video games</v>
      </c>
      <c r="S1117" s="11">
        <f t="shared" si="223"/>
        <v>42429.695543981477</v>
      </c>
      <c r="T1117" s="11">
        <f t="shared" si="224"/>
        <v>42459.653877314813</v>
      </c>
    </row>
    <row r="1118" spans="1:20" ht="28.5" x14ac:dyDescent="0.4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222"/>
        <v>2800.8066323101052</v>
      </c>
      <c r="P1118">
        <f t="shared" si="225"/>
        <v>4.463E-3</v>
      </c>
      <c r="Q1118" t="str">
        <f t="shared" si="217"/>
        <v>games</v>
      </c>
      <c r="R1118" t="str">
        <f t="shared" si="218"/>
        <v>video games</v>
      </c>
      <c r="S1118" s="11">
        <f t="shared" si="223"/>
        <v>41009.847314814811</v>
      </c>
      <c r="T1118" s="11">
        <f t="shared" si="224"/>
        <v>41069.847314814811</v>
      </c>
    </row>
    <row r="1119" spans="1:20" ht="42.75" x14ac:dyDescent="0.4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222"/>
        <v>12.048192771084338</v>
      </c>
      <c r="P1119">
        <f t="shared" si="225"/>
        <v>1.66E-4</v>
      </c>
      <c r="Q1119" t="str">
        <f t="shared" si="217"/>
        <v>games</v>
      </c>
      <c r="R1119" t="str">
        <f t="shared" si="218"/>
        <v>video games</v>
      </c>
      <c r="S1119" s="11">
        <f t="shared" si="223"/>
        <v>42333.598530092597</v>
      </c>
      <c r="T1119" s="11">
        <f t="shared" si="224"/>
        <v>42363.598530092597</v>
      </c>
    </row>
    <row r="1120" spans="1:20" ht="42.75" x14ac:dyDescent="0.4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222"/>
        <v>41.284403669724767</v>
      </c>
      <c r="P1120">
        <f t="shared" si="225"/>
        <v>0.109</v>
      </c>
      <c r="Q1120" t="str">
        <f t="shared" si="217"/>
        <v>games</v>
      </c>
      <c r="R1120" t="str">
        <f t="shared" si="218"/>
        <v>video games</v>
      </c>
      <c r="S1120" s="11">
        <f t="shared" si="223"/>
        <v>41704.16642361111</v>
      </c>
      <c r="T1120" s="11">
        <f t="shared" si="224"/>
        <v>41734.124756944446</v>
      </c>
    </row>
    <row r="1121" spans="1:20" ht="42.75" x14ac:dyDescent="0.4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222"/>
        <v>420</v>
      </c>
      <c r="P1121">
        <f t="shared" si="225"/>
        <v>1.1111111111111111E-3</v>
      </c>
      <c r="Q1121" t="str">
        <f t="shared" si="217"/>
        <v>games</v>
      </c>
      <c r="R1121" t="str">
        <f t="shared" si="218"/>
        <v>video games</v>
      </c>
      <c r="S1121" s="11">
        <f t="shared" si="223"/>
        <v>41722.792407407411</v>
      </c>
      <c r="T1121" s="11">
        <f t="shared" si="224"/>
        <v>41735.792407407411</v>
      </c>
    </row>
    <row r="1122" spans="1:20" ht="42.75" x14ac:dyDescent="0.4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 t="str">
        <f>IFERROR($D1122/$E1122,"0")</f>
        <v>0</v>
      </c>
      <c r="P1122">
        <f>AVERAGE(E1122,D1122)</f>
        <v>12500</v>
      </c>
      <c r="Q1122" t="str">
        <f t="shared" si="217"/>
        <v>games</v>
      </c>
      <c r="R1122" t="str">
        <f t="shared" si="218"/>
        <v>video games</v>
      </c>
      <c r="S1122" s="11">
        <f t="shared" si="223"/>
        <v>40799.872685185182</v>
      </c>
      <c r="T1122" s="11">
        <f t="shared" si="224"/>
        <v>40844.872685185182</v>
      </c>
    </row>
    <row r="1123" spans="1:20" ht="42.75" x14ac:dyDescent="0.4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222"/>
        <v>8620.689655172413</v>
      </c>
      <c r="P1123">
        <f>AVERAGE($E1123/$D1122)</f>
        <v>1.16E-3</v>
      </c>
      <c r="Q1123" t="str">
        <f t="shared" si="217"/>
        <v>games</v>
      </c>
      <c r="R1123" t="str">
        <f t="shared" si="218"/>
        <v>video games</v>
      </c>
      <c r="S1123" s="11">
        <f t="shared" si="223"/>
        <v>42412.934212962966</v>
      </c>
      <c r="T1123" s="11">
        <f t="shared" si="224"/>
        <v>42442.892546296294</v>
      </c>
    </row>
    <row r="1124" spans="1:20" ht="42.75" x14ac:dyDescent="0.4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 t="str">
        <f>IFERROR($D1124/$E1124,"0")</f>
        <v>0</v>
      </c>
      <c r="P1124">
        <f>AVERAGE(E1124,D1124)</f>
        <v>1600</v>
      </c>
      <c r="Q1124" t="str">
        <f t="shared" si="217"/>
        <v>games</v>
      </c>
      <c r="R1124" t="str">
        <f t="shared" si="218"/>
        <v>video games</v>
      </c>
      <c r="S1124" s="11">
        <f t="shared" si="223"/>
        <v>41410.703993055555</v>
      </c>
      <c r="T1124" s="11">
        <f t="shared" si="224"/>
        <v>41424.703993055555</v>
      </c>
    </row>
    <row r="1125" spans="1:20" ht="42.75" x14ac:dyDescent="0.4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222"/>
        <v>454.54545454545456</v>
      </c>
      <c r="P1125">
        <f t="shared" ref="P1125:P1126" si="226">AVERAGE($E1125/$D1124)</f>
        <v>3.4375E-3</v>
      </c>
      <c r="Q1125" t="str">
        <f t="shared" si="217"/>
        <v>games</v>
      </c>
      <c r="R1125" t="str">
        <f t="shared" si="218"/>
        <v>video games</v>
      </c>
      <c r="S1125" s="11">
        <f t="shared" si="223"/>
        <v>41718.5237037037</v>
      </c>
      <c r="T1125" s="11">
        <f t="shared" si="224"/>
        <v>41748.5237037037</v>
      </c>
    </row>
    <row r="1126" spans="1:20" ht="42.75" x14ac:dyDescent="0.4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222"/>
        <v>211.76470588235293</v>
      </c>
      <c r="P1126">
        <f t="shared" si="226"/>
        <v>8.5000000000000006E-2</v>
      </c>
      <c r="Q1126" t="str">
        <f t="shared" si="217"/>
        <v>games</v>
      </c>
      <c r="R1126" t="str">
        <f>RIGHT(N1126,12)</f>
        <v>mobile games</v>
      </c>
      <c r="S1126" s="11">
        <f t="shared" si="223"/>
        <v>42094.667256944449</v>
      </c>
      <c r="T1126" s="11">
        <f t="shared" si="224"/>
        <v>42124.667256944449</v>
      </c>
    </row>
    <row r="1127" spans="1:20" ht="42.75" x14ac:dyDescent="0.4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 t="str">
        <f>IFERROR($D1127/$E1127,"0")</f>
        <v>0</v>
      </c>
      <c r="P1127">
        <f>AVERAGE(E1127,D1127)</f>
        <v>1500</v>
      </c>
      <c r="Q1127" t="str">
        <f t="shared" si="217"/>
        <v>games</v>
      </c>
      <c r="R1127" t="str">
        <f t="shared" ref="R1127:R1145" si="227">RIGHT(N1127,12)</f>
        <v>mobile games</v>
      </c>
      <c r="S1127" s="11">
        <f t="shared" si="223"/>
        <v>42212.624189814815</v>
      </c>
      <c r="T1127" s="11">
        <f t="shared" si="224"/>
        <v>42272.624189814815</v>
      </c>
    </row>
    <row r="1128" spans="1:20" ht="42.75" x14ac:dyDescent="0.4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222"/>
        <v>200</v>
      </c>
      <c r="P1128">
        <f t="shared" ref="P1128:P1132" si="228">AVERAGE($E1128/$D1127)</f>
        <v>3.3333333333333335E-3</v>
      </c>
      <c r="Q1128" t="str">
        <f t="shared" si="217"/>
        <v>games</v>
      </c>
      <c r="R1128" t="str">
        <f t="shared" si="227"/>
        <v>mobile games</v>
      </c>
      <c r="S1128" s="11">
        <f t="shared" si="223"/>
        <v>42535.327476851846</v>
      </c>
      <c r="T1128" s="11">
        <f t="shared" si="224"/>
        <v>42565.327476851846</v>
      </c>
    </row>
    <row r="1129" spans="1:20" ht="57" x14ac:dyDescent="0.4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222"/>
        <v>59.82905982905983</v>
      </c>
      <c r="P1129">
        <f t="shared" si="228"/>
        <v>0.29249999999999998</v>
      </c>
      <c r="Q1129" t="str">
        <f t="shared" si="217"/>
        <v>games</v>
      </c>
      <c r="R1129" t="str">
        <f t="shared" si="227"/>
        <v>mobile games</v>
      </c>
      <c r="S1129" s="11">
        <f t="shared" si="223"/>
        <v>41926.854166666664</v>
      </c>
      <c r="T1129" s="11">
        <f t="shared" si="224"/>
        <v>41957.895833333328</v>
      </c>
    </row>
    <row r="1130" spans="1:20" x14ac:dyDescent="0.4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222"/>
        <v>1000</v>
      </c>
      <c r="P1130">
        <f t="shared" si="228"/>
        <v>2.8571428571428571E-5</v>
      </c>
      <c r="Q1130" t="str">
        <f t="shared" si="217"/>
        <v>games</v>
      </c>
      <c r="R1130" t="str">
        <f t="shared" si="227"/>
        <v>mobile games</v>
      </c>
      <c r="S1130" s="11">
        <f t="shared" si="223"/>
        <v>41828.649502314816</v>
      </c>
      <c r="T1130" s="11">
        <f t="shared" si="224"/>
        <v>41858.649502314816</v>
      </c>
    </row>
    <row r="1131" spans="1:20" ht="42.75" x14ac:dyDescent="0.4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222"/>
        <v>952.38095238095241</v>
      </c>
      <c r="P1131">
        <f t="shared" si="228"/>
        <v>2.1000000000000001E-2</v>
      </c>
      <c r="Q1131" t="str">
        <f t="shared" ref="Q1131:Q1145" si="229">LEFT(N1131,5)</f>
        <v>games</v>
      </c>
      <c r="R1131" t="str">
        <f t="shared" si="227"/>
        <v>mobile games</v>
      </c>
      <c r="S1131" s="11">
        <f t="shared" si="223"/>
        <v>42496.264965277776</v>
      </c>
      <c r="T1131" s="11">
        <f t="shared" si="224"/>
        <v>42526.264965277776</v>
      </c>
    </row>
    <row r="1132" spans="1:20" ht="42.75" x14ac:dyDescent="0.4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222"/>
        <v>454.54545454545456</v>
      </c>
      <c r="P1132">
        <f t="shared" si="228"/>
        <v>5.5000000000000003E-4</v>
      </c>
      <c r="Q1132" t="str">
        <f t="shared" si="229"/>
        <v>games</v>
      </c>
      <c r="R1132" t="str">
        <f t="shared" si="227"/>
        <v>mobile games</v>
      </c>
      <c r="S1132" s="11">
        <f t="shared" si="223"/>
        <v>41908.996527777781</v>
      </c>
      <c r="T1132" s="11">
        <f t="shared" si="224"/>
        <v>41969.038194444445</v>
      </c>
    </row>
    <row r="1133" spans="1:20" ht="42.75" x14ac:dyDescent="0.4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 t="str">
        <f>IFERROR($D1133/$E1133,"0")</f>
        <v>0</v>
      </c>
      <c r="P1133">
        <f>AVERAGE(E1133,D1133)</f>
        <v>20000</v>
      </c>
      <c r="Q1133" t="str">
        <f t="shared" si="229"/>
        <v>games</v>
      </c>
      <c r="R1133" t="str">
        <f t="shared" si="227"/>
        <v>mobile games</v>
      </c>
      <c r="S1133" s="11">
        <f t="shared" si="223"/>
        <v>42332.908194444448</v>
      </c>
      <c r="T1133" s="11">
        <f t="shared" si="224"/>
        <v>42362.908194444448</v>
      </c>
    </row>
    <row r="1134" spans="1:20" ht="42.75" x14ac:dyDescent="0.4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222"/>
        <v>6.9541029207232263</v>
      </c>
      <c r="P1134">
        <f t="shared" ref="P1134:P1135" si="230">AVERAGE($E1134/$D1133)</f>
        <v>3.5950000000000003E-2</v>
      </c>
      <c r="Q1134" t="str">
        <f t="shared" si="229"/>
        <v>games</v>
      </c>
      <c r="R1134" t="str">
        <f t="shared" si="227"/>
        <v>mobile games</v>
      </c>
      <c r="S1134" s="11">
        <f t="shared" si="223"/>
        <v>42706.115405092598</v>
      </c>
      <c r="T1134" s="11">
        <f t="shared" si="224"/>
        <v>42736.115405092598</v>
      </c>
    </row>
    <row r="1135" spans="1:20" ht="42.75" x14ac:dyDescent="0.4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222"/>
        <v>150</v>
      </c>
      <c r="P1135">
        <f t="shared" si="230"/>
        <v>2E-3</v>
      </c>
      <c r="Q1135" t="str">
        <f t="shared" si="229"/>
        <v>games</v>
      </c>
      <c r="R1135" t="str">
        <f t="shared" si="227"/>
        <v>mobile games</v>
      </c>
      <c r="S1135" s="11">
        <f t="shared" si="223"/>
        <v>41821.407187500001</v>
      </c>
      <c r="T1135" s="11">
        <f t="shared" si="224"/>
        <v>41851.407187500001</v>
      </c>
    </row>
    <row r="1136" spans="1:20" ht="42.75" x14ac:dyDescent="0.4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222"/>
        <v>25000</v>
      </c>
      <c r="P1136">
        <f>AVERAGE(E1136,D1136)</f>
        <v>12500.5</v>
      </c>
      <c r="Q1136" t="str">
        <f t="shared" si="229"/>
        <v>games</v>
      </c>
      <c r="R1136" t="str">
        <f t="shared" si="227"/>
        <v>mobile games</v>
      </c>
      <c r="S1136" s="11">
        <f t="shared" si="223"/>
        <v>41958.285046296296</v>
      </c>
      <c r="T1136" s="11">
        <f t="shared" si="224"/>
        <v>41972.189583333333</v>
      </c>
    </row>
    <row r="1137" spans="1:20" ht="57" x14ac:dyDescent="0.4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222"/>
        <v>20</v>
      </c>
      <c r="P1137">
        <f t="shared" ref="P1137:P1141" si="231">AVERAGE($E1137/$D1136)</f>
        <v>2E-3</v>
      </c>
      <c r="Q1137" t="str">
        <f t="shared" si="229"/>
        <v>games</v>
      </c>
      <c r="R1137" t="str">
        <f t="shared" si="227"/>
        <v>mobile games</v>
      </c>
      <c r="S1137" s="11">
        <f t="shared" si="223"/>
        <v>42558.989513888882</v>
      </c>
      <c r="T1137" s="11">
        <f t="shared" si="224"/>
        <v>42588.989513888882</v>
      </c>
    </row>
    <row r="1138" spans="1:20" ht="42.75" x14ac:dyDescent="0.4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222"/>
        <v>15.518518518518519</v>
      </c>
      <c r="P1138">
        <f t="shared" si="231"/>
        <v>0.27</v>
      </c>
      <c r="Q1138" t="str">
        <f t="shared" si="229"/>
        <v>games</v>
      </c>
      <c r="R1138" t="str">
        <f t="shared" si="227"/>
        <v>mobile games</v>
      </c>
      <c r="S1138" s="11">
        <f t="shared" si="223"/>
        <v>42327.671631944439</v>
      </c>
      <c r="T1138" s="11">
        <f t="shared" si="224"/>
        <v>42357.671631944439</v>
      </c>
    </row>
    <row r="1139" spans="1:20" ht="42.75" x14ac:dyDescent="0.4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222"/>
        <v>2.5316455696202533</v>
      </c>
      <c r="P1139">
        <f t="shared" si="231"/>
        <v>2.356801909307876</v>
      </c>
      <c r="Q1139" t="str">
        <f t="shared" si="229"/>
        <v>games</v>
      </c>
      <c r="R1139" t="str">
        <f t="shared" si="227"/>
        <v>mobile games</v>
      </c>
      <c r="S1139" s="11">
        <f t="shared" si="223"/>
        <v>42453.819687499999</v>
      </c>
      <c r="T1139" s="11">
        <f t="shared" si="224"/>
        <v>42483.819687499999</v>
      </c>
    </row>
    <row r="1140" spans="1:20" ht="42.75" x14ac:dyDescent="0.4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222"/>
        <v>280</v>
      </c>
      <c r="P1140">
        <f t="shared" si="231"/>
        <v>5.0000000000000001E-3</v>
      </c>
      <c r="Q1140" t="str">
        <f t="shared" si="229"/>
        <v>games</v>
      </c>
      <c r="R1140" t="str">
        <f t="shared" si="227"/>
        <v>mobile games</v>
      </c>
      <c r="S1140" s="11">
        <f t="shared" si="223"/>
        <v>42736.9066087963</v>
      </c>
      <c r="T1140" s="11">
        <f t="shared" si="224"/>
        <v>42756.9066087963</v>
      </c>
    </row>
    <row r="1141" spans="1:20" ht="42.75" x14ac:dyDescent="0.4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222"/>
        <v>1600</v>
      </c>
      <c r="P1141">
        <f t="shared" si="231"/>
        <v>1.4285714285714287E-4</v>
      </c>
      <c r="Q1141" t="str">
        <f t="shared" si="229"/>
        <v>games</v>
      </c>
      <c r="R1141" t="str">
        <f t="shared" si="227"/>
        <v>mobile games</v>
      </c>
      <c r="S1141" s="11">
        <f t="shared" si="223"/>
        <v>41975.347523148142</v>
      </c>
      <c r="T1141" s="11">
        <f t="shared" si="224"/>
        <v>42005.347523148142</v>
      </c>
    </row>
    <row r="1142" spans="1:20" ht="42.75" x14ac:dyDescent="0.4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 t="str">
        <f t="shared" ref="O1142:O1144" si="232">IFERROR($D1142/$E1142,"0")</f>
        <v>0</v>
      </c>
      <c r="P1142">
        <f t="shared" ref="P1142:P1144" si="233">AVERAGE(E1142,D1142)</f>
        <v>2500</v>
      </c>
      <c r="Q1142" t="str">
        <f t="shared" si="229"/>
        <v>games</v>
      </c>
      <c r="R1142" t="str">
        <f t="shared" si="227"/>
        <v>mobile games</v>
      </c>
      <c r="S1142" s="11">
        <f t="shared" si="223"/>
        <v>42192.462048611109</v>
      </c>
      <c r="T1142" s="11">
        <f t="shared" si="224"/>
        <v>42222.462048611109</v>
      </c>
    </row>
    <row r="1143" spans="1:20" x14ac:dyDescent="0.4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 t="str">
        <f t="shared" si="232"/>
        <v>0</v>
      </c>
      <c r="P1143">
        <f t="shared" si="233"/>
        <v>250</v>
      </c>
      <c r="Q1143" t="str">
        <f t="shared" si="229"/>
        <v>games</v>
      </c>
      <c r="R1143" t="str">
        <f t="shared" si="227"/>
        <v>mobile games</v>
      </c>
      <c r="S1143" s="11">
        <f t="shared" si="223"/>
        <v>42164.699652777781</v>
      </c>
      <c r="T1143" s="11">
        <f t="shared" si="224"/>
        <v>42194.699652777781</v>
      </c>
    </row>
    <row r="1144" spans="1:20" ht="42.75" x14ac:dyDescent="0.4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 t="str">
        <f t="shared" si="232"/>
        <v>0</v>
      </c>
      <c r="P1144">
        <f t="shared" si="233"/>
        <v>2000</v>
      </c>
      <c r="Q1144" t="str">
        <f t="shared" si="229"/>
        <v>games</v>
      </c>
      <c r="R1144" t="str">
        <f t="shared" si="227"/>
        <v>mobile games</v>
      </c>
      <c r="S1144" s="11">
        <f t="shared" si="223"/>
        <v>42022.006099537044</v>
      </c>
      <c r="T1144" s="11">
        <f t="shared" si="224"/>
        <v>42052.006099537044</v>
      </c>
    </row>
    <row r="1145" spans="1:20" ht="42.75" x14ac:dyDescent="0.4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222"/>
        <v>241.93548387096774</v>
      </c>
      <c r="P1145">
        <f>AVERAGE($E1145/$D1144)</f>
        <v>4.65E-2</v>
      </c>
      <c r="Q1145" t="str">
        <f t="shared" si="229"/>
        <v>games</v>
      </c>
      <c r="R1145" t="str">
        <f t="shared" si="227"/>
        <v>mobile games</v>
      </c>
      <c r="S1145" s="11">
        <f t="shared" si="223"/>
        <v>42325.19358796296</v>
      </c>
      <c r="T1145" s="11">
        <f t="shared" si="224"/>
        <v>42355.19358796296</v>
      </c>
    </row>
    <row r="1146" spans="1:20" ht="42.75" x14ac:dyDescent="0.4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 t="str">
        <f>IFERROR($D1146/$E1146,"0")</f>
        <v>0</v>
      </c>
      <c r="P1146">
        <f>AVERAGE(E1146,D1146)</f>
        <v>4650</v>
      </c>
      <c r="Q1146" t="str">
        <f>LEFT(N1146,4)</f>
        <v>food</v>
      </c>
      <c r="R1146" t="str">
        <f>RIGHT(N1146,11)</f>
        <v>food trucks</v>
      </c>
      <c r="S1146" s="11">
        <f t="shared" si="223"/>
        <v>42093.181944444441</v>
      </c>
      <c r="T1146" s="11">
        <f t="shared" si="224"/>
        <v>42123.181944444441</v>
      </c>
    </row>
    <row r="1147" spans="1:20" ht="42.75" x14ac:dyDescent="0.4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222"/>
        <v>800</v>
      </c>
      <c r="P1147">
        <f t="shared" ref="P1147:P1148" si="234">AVERAGE($E1147/$D1146)</f>
        <v>1.0752688172043012E-2</v>
      </c>
      <c r="Q1147" t="str">
        <f t="shared" ref="Q1147:Q1185" si="235">LEFT(N1147,4)</f>
        <v>food</v>
      </c>
      <c r="R1147" t="str">
        <f t="shared" ref="R1147:R1185" si="236">RIGHT(N1147,11)</f>
        <v>food trucks</v>
      </c>
      <c r="S1147" s="11">
        <f t="shared" si="223"/>
        <v>41854.747592592597</v>
      </c>
      <c r="T1147" s="11">
        <f t="shared" si="224"/>
        <v>41914.747592592597</v>
      </c>
    </row>
    <row r="1148" spans="1:20" ht="42.75" x14ac:dyDescent="0.4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222"/>
        <v>11.320754716981131</v>
      </c>
      <c r="P1148">
        <f t="shared" si="234"/>
        <v>6.6249999999999998E-3</v>
      </c>
      <c r="Q1148" t="str">
        <f t="shared" si="235"/>
        <v>food</v>
      </c>
      <c r="R1148" t="str">
        <f t="shared" si="236"/>
        <v>food trucks</v>
      </c>
      <c r="S1148" s="11">
        <f t="shared" si="223"/>
        <v>41723.9533912037</v>
      </c>
      <c r="T1148" s="11">
        <f t="shared" si="224"/>
        <v>41761.9533912037</v>
      </c>
    </row>
    <row r="1149" spans="1:20" ht="42.75" x14ac:dyDescent="0.4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 t="str">
        <f>IFERROR($D1149/$E1149,"0")</f>
        <v>0</v>
      </c>
      <c r="P1149">
        <f>AVERAGE(E1149,D1149)</f>
        <v>12500</v>
      </c>
      <c r="Q1149" t="str">
        <f t="shared" si="235"/>
        <v>food</v>
      </c>
      <c r="R1149" t="str">
        <f t="shared" si="236"/>
        <v>food trucks</v>
      </c>
      <c r="S1149" s="11">
        <f t="shared" si="223"/>
        <v>41871.972025462965</v>
      </c>
      <c r="T1149" s="11">
        <f t="shared" si="224"/>
        <v>41931.972025462965</v>
      </c>
    </row>
    <row r="1150" spans="1:20" ht="28.5" x14ac:dyDescent="0.4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222"/>
        <v>205.47945205479451</v>
      </c>
      <c r="P1150">
        <f t="shared" ref="P1150:P1152" si="237">AVERAGE($E1150/$D1149)</f>
        <v>2.9199999999999999E-3</v>
      </c>
      <c r="Q1150" t="str">
        <f t="shared" si="235"/>
        <v>food</v>
      </c>
      <c r="R1150" t="str">
        <f t="shared" si="236"/>
        <v>food trucks</v>
      </c>
      <c r="S1150" s="11">
        <f t="shared" si="223"/>
        <v>42675.171076388884</v>
      </c>
      <c r="T1150" s="11">
        <f t="shared" si="224"/>
        <v>42705.212743055556</v>
      </c>
    </row>
    <row r="1151" spans="1:20" ht="28.5" x14ac:dyDescent="0.4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222"/>
        <v>666.66666666666663</v>
      </c>
      <c r="P1151">
        <f t="shared" si="237"/>
        <v>5.0000000000000001E-3</v>
      </c>
      <c r="Q1151" t="str">
        <f t="shared" si="235"/>
        <v>food</v>
      </c>
      <c r="R1151" t="str">
        <f t="shared" si="236"/>
        <v>food trucks</v>
      </c>
      <c r="S1151" s="11">
        <f t="shared" si="223"/>
        <v>42507.71025462963</v>
      </c>
      <c r="T1151" s="11">
        <f t="shared" si="224"/>
        <v>42537.71025462963</v>
      </c>
    </row>
    <row r="1152" spans="1:20" ht="28.5" x14ac:dyDescent="0.4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222"/>
        <v>9.9206349206349209</v>
      </c>
      <c r="P1152">
        <f t="shared" si="237"/>
        <v>5.0400000000000002E-3</v>
      </c>
      <c r="Q1152" t="str">
        <f t="shared" si="235"/>
        <v>food</v>
      </c>
      <c r="R1152" t="str">
        <f t="shared" si="236"/>
        <v>food trucks</v>
      </c>
      <c r="S1152" s="11">
        <f t="shared" si="223"/>
        <v>42317.954571759255</v>
      </c>
      <c r="T1152" s="11">
        <f t="shared" si="224"/>
        <v>42377.954571759255</v>
      </c>
    </row>
    <row r="1153" spans="1:20" ht="42.75" x14ac:dyDescent="0.4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 t="str">
        <f>IFERROR($D1153/$E1153,"0")</f>
        <v>0</v>
      </c>
      <c r="P1153">
        <f>AVERAGE(E1153,D1153)</f>
        <v>12500</v>
      </c>
      <c r="Q1153" t="str">
        <f t="shared" si="235"/>
        <v>food</v>
      </c>
      <c r="R1153" t="str">
        <f t="shared" si="236"/>
        <v>food trucks</v>
      </c>
      <c r="S1153" s="11">
        <f t="shared" si="223"/>
        <v>42224.102581018517</v>
      </c>
      <c r="T1153" s="11">
        <f t="shared" si="224"/>
        <v>42254.102581018517</v>
      </c>
    </row>
    <row r="1154" spans="1:20" x14ac:dyDescent="0.4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si="222"/>
        <v>17.563117453347971</v>
      </c>
      <c r="P1154">
        <f t="shared" ref="P1154:P1157" si="238">AVERAGE($E1154/$D1153)</f>
        <v>3.644E-2</v>
      </c>
      <c r="Q1154" t="str">
        <f t="shared" si="235"/>
        <v>food</v>
      </c>
      <c r="R1154" t="str">
        <f t="shared" si="236"/>
        <v>food trucks</v>
      </c>
      <c r="S1154" s="11">
        <f t="shared" si="223"/>
        <v>42109.709629629629</v>
      </c>
      <c r="T1154" s="11">
        <f t="shared" si="224"/>
        <v>42139.709629629629</v>
      </c>
    </row>
    <row r="1155" spans="1:20" ht="28.5" x14ac:dyDescent="0.4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ref="O1155:O1218" si="239">$D1155/$E1155</f>
        <v>160</v>
      </c>
      <c r="P1155">
        <f t="shared" si="238"/>
        <v>3.1250000000000002E-3</v>
      </c>
      <c r="Q1155" t="str">
        <f t="shared" si="235"/>
        <v>food</v>
      </c>
      <c r="R1155" t="str">
        <f t="shared" si="236"/>
        <v>food trucks</v>
      </c>
      <c r="S1155" s="11">
        <f t="shared" ref="S1155:S1218" si="240">(((J1155/60)/60)/24)+DATE(1970,1,1)</f>
        <v>42143.714178240742</v>
      </c>
      <c r="T1155" s="11">
        <f t="shared" ref="T1155:T1218" si="241">(((I1155/60)/60)/24)+DATE(1970,1,1)</f>
        <v>42173.714178240742</v>
      </c>
    </row>
    <row r="1156" spans="1:20" ht="42.75" x14ac:dyDescent="0.4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239"/>
        <v>15.384615384615385</v>
      </c>
      <c r="P1156">
        <f t="shared" si="238"/>
        <v>4.0625000000000001E-2</v>
      </c>
      <c r="Q1156" t="str">
        <f t="shared" si="235"/>
        <v>food</v>
      </c>
      <c r="R1156" t="str">
        <f t="shared" si="236"/>
        <v>food trucks</v>
      </c>
      <c r="S1156" s="11">
        <f t="shared" si="240"/>
        <v>42223.108865740738</v>
      </c>
      <c r="T1156" s="11">
        <f t="shared" si="241"/>
        <v>42253.108865740738</v>
      </c>
    </row>
    <row r="1157" spans="1:20" ht="42.75" x14ac:dyDescent="0.4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239"/>
        <v>132.97872340425531</v>
      </c>
      <c r="P1157">
        <f t="shared" si="238"/>
        <v>3.7600000000000001E-2</v>
      </c>
      <c r="Q1157" t="str">
        <f t="shared" si="235"/>
        <v>food</v>
      </c>
      <c r="R1157" t="str">
        <f t="shared" si="236"/>
        <v>food trucks</v>
      </c>
      <c r="S1157" s="11">
        <f t="shared" si="240"/>
        <v>41835.763981481483</v>
      </c>
      <c r="T1157" s="11">
        <f t="shared" si="241"/>
        <v>41865.763981481483</v>
      </c>
    </row>
    <row r="1158" spans="1:20" ht="42.75" x14ac:dyDescent="0.4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 t="str">
        <f>IFERROR($D1158/$E1158,"0")</f>
        <v>0</v>
      </c>
      <c r="P1158">
        <f>AVERAGE(E1158,D1158)</f>
        <v>3250</v>
      </c>
      <c r="Q1158" t="str">
        <f t="shared" si="235"/>
        <v>food</v>
      </c>
      <c r="R1158" t="str">
        <f t="shared" si="236"/>
        <v>food trucks</v>
      </c>
      <c r="S1158" s="11">
        <f t="shared" si="240"/>
        <v>42029.07131944444</v>
      </c>
      <c r="T1158" s="11">
        <f t="shared" si="241"/>
        <v>42059.07131944444</v>
      </c>
    </row>
    <row r="1159" spans="1:20" ht="42.75" x14ac:dyDescent="0.4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239"/>
        <v>66.225165562913901</v>
      </c>
      <c r="P1159">
        <f t="shared" ref="P1159:P1160" si="242">AVERAGE($E1159/$D1158)</f>
        <v>2.3230769230769232E-2</v>
      </c>
      <c r="Q1159" t="str">
        <f t="shared" si="235"/>
        <v>food</v>
      </c>
      <c r="R1159" t="str">
        <f t="shared" si="236"/>
        <v>food trucks</v>
      </c>
      <c r="S1159" s="11">
        <f t="shared" si="240"/>
        <v>41918.628240740742</v>
      </c>
      <c r="T1159" s="11">
        <f t="shared" si="241"/>
        <v>41978.669907407413</v>
      </c>
    </row>
    <row r="1160" spans="1:20" ht="42.75" x14ac:dyDescent="0.4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239"/>
        <v>214.28571428571428</v>
      </c>
      <c r="P1160">
        <f t="shared" si="242"/>
        <v>3.5000000000000001E-3</v>
      </c>
      <c r="Q1160" t="str">
        <f t="shared" si="235"/>
        <v>food</v>
      </c>
      <c r="R1160" t="str">
        <f t="shared" si="236"/>
        <v>food trucks</v>
      </c>
      <c r="S1160" s="11">
        <f t="shared" si="240"/>
        <v>41952.09175925926</v>
      </c>
      <c r="T1160" s="11">
        <f t="shared" si="241"/>
        <v>41982.09175925926</v>
      </c>
    </row>
    <row r="1161" spans="1:20" ht="42.75" x14ac:dyDescent="0.4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 t="str">
        <f>IFERROR($D1161/$E1161,"0")</f>
        <v>0</v>
      </c>
      <c r="P1161">
        <f>AVERAGE(E1161,D1161)</f>
        <v>3375</v>
      </c>
      <c r="Q1161" t="str">
        <f t="shared" si="235"/>
        <v>food</v>
      </c>
      <c r="R1161" t="str">
        <f t="shared" si="236"/>
        <v>food trucks</v>
      </c>
      <c r="S1161" s="11">
        <f t="shared" si="240"/>
        <v>42154.726446759261</v>
      </c>
      <c r="T1161" s="11">
        <f t="shared" si="241"/>
        <v>42185.65625</v>
      </c>
    </row>
    <row r="1162" spans="1:20" ht="42.75" x14ac:dyDescent="0.4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239"/>
        <v>25.974025974025974</v>
      </c>
      <c r="P1162">
        <f>AVERAGE($E1162/$D1161)</f>
        <v>0.1711111111111111</v>
      </c>
      <c r="Q1162" t="str">
        <f t="shared" si="235"/>
        <v>food</v>
      </c>
      <c r="R1162" t="str">
        <f t="shared" si="236"/>
        <v>food trucks</v>
      </c>
      <c r="S1162" s="11">
        <f t="shared" si="240"/>
        <v>42061.154930555553</v>
      </c>
      <c r="T1162" s="11">
        <f t="shared" si="241"/>
        <v>42091.113263888896</v>
      </c>
    </row>
    <row r="1163" spans="1:20" ht="42.75" x14ac:dyDescent="0.4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 t="str">
        <f>IFERROR($D1163/$E1163,"0")</f>
        <v>0</v>
      </c>
      <c r="P1163">
        <f>AVERAGE(E1163,D1163)</f>
        <v>9000</v>
      </c>
      <c r="Q1163" t="str">
        <f t="shared" si="235"/>
        <v>food</v>
      </c>
      <c r="R1163" t="str">
        <f t="shared" si="236"/>
        <v>food trucks</v>
      </c>
      <c r="S1163" s="11">
        <f t="shared" si="240"/>
        <v>42122.629502314812</v>
      </c>
      <c r="T1163" s="11">
        <f t="shared" si="241"/>
        <v>42143.629502314812</v>
      </c>
    </row>
    <row r="1164" spans="1:20" ht="42.75" x14ac:dyDescent="0.4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239"/>
        <v>1714.2857142857142</v>
      </c>
      <c r="P1164">
        <f>AVERAGE($E1164/$D1163)</f>
        <v>1.9444444444444444E-3</v>
      </c>
      <c r="Q1164" t="str">
        <f t="shared" si="235"/>
        <v>food</v>
      </c>
      <c r="R1164" t="str">
        <f t="shared" si="236"/>
        <v>food trucks</v>
      </c>
      <c r="S1164" s="11">
        <f t="shared" si="240"/>
        <v>41876.683611111112</v>
      </c>
      <c r="T1164" s="11">
        <f t="shared" si="241"/>
        <v>41907.683611111112</v>
      </c>
    </row>
    <row r="1165" spans="1:20" ht="42.75" x14ac:dyDescent="0.4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 t="str">
        <f t="shared" ref="O1165:O1166" si="243">IFERROR($D1165/$E1165,"0")</f>
        <v>0</v>
      </c>
      <c r="P1165">
        <f t="shared" ref="P1165:P1166" si="244">AVERAGE(E1165,D1165)</f>
        <v>2600</v>
      </c>
      <c r="Q1165" t="str">
        <f t="shared" si="235"/>
        <v>food</v>
      </c>
      <c r="R1165" t="str">
        <f t="shared" si="236"/>
        <v>food trucks</v>
      </c>
      <c r="S1165" s="11">
        <f t="shared" si="240"/>
        <v>41830.723611111112</v>
      </c>
      <c r="T1165" s="11">
        <f t="shared" si="241"/>
        <v>41860.723611111112</v>
      </c>
    </row>
    <row r="1166" spans="1:20" ht="57" x14ac:dyDescent="0.4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 t="str">
        <f t="shared" si="243"/>
        <v>0</v>
      </c>
      <c r="P1166">
        <f t="shared" si="244"/>
        <v>5000</v>
      </c>
      <c r="Q1166" t="str">
        <f t="shared" si="235"/>
        <v>food</v>
      </c>
      <c r="R1166" t="str">
        <f t="shared" si="236"/>
        <v>food trucks</v>
      </c>
      <c r="S1166" s="11">
        <f t="shared" si="240"/>
        <v>42509.724328703705</v>
      </c>
      <c r="T1166" s="11">
        <f t="shared" si="241"/>
        <v>42539.724328703705</v>
      </c>
    </row>
    <row r="1167" spans="1:20" ht="42.75" x14ac:dyDescent="0.4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239"/>
        <v>4.8297512678097076</v>
      </c>
      <c r="P1167">
        <f t="shared" ref="P1167:P1173" si="245">AVERAGE($E1167/$D1166)</f>
        <v>0.20705000000000001</v>
      </c>
      <c r="Q1167" t="str">
        <f t="shared" si="235"/>
        <v>food</v>
      </c>
      <c r="R1167" t="str">
        <f t="shared" si="236"/>
        <v>food trucks</v>
      </c>
      <c r="S1167" s="11">
        <f t="shared" si="240"/>
        <v>41792.214467592588</v>
      </c>
      <c r="T1167" s="11">
        <f t="shared" si="241"/>
        <v>41826.214467592588</v>
      </c>
    </row>
    <row r="1168" spans="1:20" ht="42.75" x14ac:dyDescent="0.4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239"/>
        <v>5.2246603970741905</v>
      </c>
      <c r="P1168">
        <f t="shared" si="245"/>
        <v>0.28710000000000002</v>
      </c>
      <c r="Q1168" t="str">
        <f t="shared" si="235"/>
        <v>food</v>
      </c>
      <c r="R1168" t="str">
        <f t="shared" si="236"/>
        <v>food trucks</v>
      </c>
      <c r="S1168" s="11">
        <f t="shared" si="240"/>
        <v>42150.485439814816</v>
      </c>
      <c r="T1168" s="11">
        <f t="shared" si="241"/>
        <v>42181.166666666672</v>
      </c>
    </row>
    <row r="1169" spans="1:20" ht="42.75" x14ac:dyDescent="0.4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239"/>
        <v>61.287027579162412</v>
      </c>
      <c r="P1169">
        <f t="shared" si="245"/>
        <v>6.5266666666666667E-2</v>
      </c>
      <c r="Q1169" t="str">
        <f t="shared" si="235"/>
        <v>food</v>
      </c>
      <c r="R1169" t="str">
        <f t="shared" si="236"/>
        <v>food trucks</v>
      </c>
      <c r="S1169" s="11">
        <f t="shared" si="240"/>
        <v>41863.734895833331</v>
      </c>
      <c r="T1169" s="11">
        <f t="shared" si="241"/>
        <v>41894.734895833331</v>
      </c>
    </row>
    <row r="1170" spans="1:20" ht="42.75" x14ac:dyDescent="0.4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239"/>
        <v>17.647058823529413</v>
      </c>
      <c r="P1170">
        <f t="shared" si="245"/>
        <v>1.7000000000000001E-2</v>
      </c>
      <c r="Q1170" t="str">
        <f t="shared" si="235"/>
        <v>food</v>
      </c>
      <c r="R1170" t="str">
        <f t="shared" si="236"/>
        <v>food trucks</v>
      </c>
      <c r="S1170" s="11">
        <f t="shared" si="240"/>
        <v>42605.053993055553</v>
      </c>
      <c r="T1170" s="11">
        <f t="shared" si="241"/>
        <v>42635.053993055553</v>
      </c>
    </row>
    <row r="1171" spans="1:20" ht="42.75" x14ac:dyDescent="0.4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239"/>
        <v>588.23529411764707</v>
      </c>
      <c r="P1171">
        <f t="shared" si="245"/>
        <v>9.4444444444444448E-4</v>
      </c>
      <c r="Q1171" t="str">
        <f t="shared" si="235"/>
        <v>food</v>
      </c>
      <c r="R1171" t="str">
        <f t="shared" si="236"/>
        <v>food trucks</v>
      </c>
      <c r="S1171" s="11">
        <f t="shared" si="240"/>
        <v>42027.353738425925</v>
      </c>
      <c r="T1171" s="11">
        <f t="shared" si="241"/>
        <v>42057.353738425925</v>
      </c>
    </row>
    <row r="1172" spans="1:20" ht="42.75" x14ac:dyDescent="0.4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239"/>
        <v>250</v>
      </c>
      <c r="P1172">
        <f t="shared" si="245"/>
        <v>0.01</v>
      </c>
      <c r="Q1172" t="str">
        <f t="shared" si="235"/>
        <v>food</v>
      </c>
      <c r="R1172" t="str">
        <f t="shared" si="236"/>
        <v>food trucks</v>
      </c>
      <c r="S1172" s="11">
        <f t="shared" si="240"/>
        <v>42124.893182870372</v>
      </c>
      <c r="T1172" s="11">
        <f t="shared" si="241"/>
        <v>42154.893182870372</v>
      </c>
    </row>
    <row r="1173" spans="1:20" ht="28.5" x14ac:dyDescent="0.4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239"/>
        <v>1000</v>
      </c>
      <c r="P1173">
        <f t="shared" si="245"/>
        <v>1E-3</v>
      </c>
      <c r="Q1173" t="str">
        <f t="shared" si="235"/>
        <v>food</v>
      </c>
      <c r="R1173" t="str">
        <f t="shared" si="236"/>
        <v>food trucks</v>
      </c>
      <c r="S1173" s="11">
        <f t="shared" si="240"/>
        <v>41938.804710648146</v>
      </c>
      <c r="T1173" s="11">
        <f t="shared" si="241"/>
        <v>41956.846377314811</v>
      </c>
    </row>
    <row r="1174" spans="1:20" x14ac:dyDescent="0.4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 t="str">
        <f>IFERROR($D1174/$E1174,"0")</f>
        <v>0</v>
      </c>
      <c r="P1174">
        <f>AVERAGE(E1174,D1174)</f>
        <v>4500</v>
      </c>
      <c r="Q1174" t="str">
        <f t="shared" si="235"/>
        <v>food</v>
      </c>
      <c r="R1174" t="str">
        <f t="shared" si="236"/>
        <v>food trucks</v>
      </c>
      <c r="S1174" s="11">
        <f t="shared" si="240"/>
        <v>41841.682314814818</v>
      </c>
      <c r="T1174" s="11">
        <f t="shared" si="241"/>
        <v>41871.682314814818</v>
      </c>
    </row>
    <row r="1175" spans="1:20" ht="42.75" x14ac:dyDescent="0.4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239"/>
        <v>4166.666666666667</v>
      </c>
      <c r="P1175">
        <f t="shared" ref="P1175:P1177" si="246">AVERAGE($E1175/$D1174)</f>
        <v>3.3333333333333335E-3</v>
      </c>
      <c r="Q1175" t="str">
        <f t="shared" si="235"/>
        <v>food</v>
      </c>
      <c r="R1175" t="str">
        <f t="shared" si="236"/>
        <v>food trucks</v>
      </c>
      <c r="S1175" s="11">
        <f t="shared" si="240"/>
        <v>42184.185844907406</v>
      </c>
      <c r="T1175" s="11">
        <f t="shared" si="241"/>
        <v>42219.185844907406</v>
      </c>
    </row>
    <row r="1176" spans="1:20" ht="42.75" x14ac:dyDescent="0.4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239"/>
        <v>16.930022573363431</v>
      </c>
      <c r="P1176">
        <f t="shared" si="246"/>
        <v>7.0879999999999997E-3</v>
      </c>
      <c r="Q1176" t="str">
        <f t="shared" si="235"/>
        <v>food</v>
      </c>
      <c r="R1176" t="str">
        <f t="shared" si="236"/>
        <v>food trucks</v>
      </c>
      <c r="S1176" s="11">
        <f t="shared" si="240"/>
        <v>42468.84174768519</v>
      </c>
      <c r="T1176" s="11">
        <f t="shared" si="241"/>
        <v>42498.84174768519</v>
      </c>
    </row>
    <row r="1177" spans="1:20" ht="42.75" x14ac:dyDescent="0.4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239"/>
        <v>34.188034188034187</v>
      </c>
      <c r="P1177">
        <f t="shared" si="246"/>
        <v>3.9E-2</v>
      </c>
      <c r="Q1177" t="str">
        <f t="shared" si="235"/>
        <v>food</v>
      </c>
      <c r="R1177" t="str">
        <f t="shared" si="236"/>
        <v>food trucks</v>
      </c>
      <c r="S1177" s="11">
        <f t="shared" si="240"/>
        <v>42170.728460648148</v>
      </c>
      <c r="T1177" s="11">
        <f t="shared" si="241"/>
        <v>42200.728460648148</v>
      </c>
    </row>
    <row r="1178" spans="1:20" ht="57" x14ac:dyDescent="0.4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239"/>
        <v>17500</v>
      </c>
      <c r="P1178">
        <f t="shared" ref="P1178:P1180" si="247">AVERAGE(E1178,D1178)</f>
        <v>87505</v>
      </c>
      <c r="Q1178" t="str">
        <f t="shared" si="235"/>
        <v>food</v>
      </c>
      <c r="R1178" t="str">
        <f t="shared" si="236"/>
        <v>food trucks</v>
      </c>
      <c r="S1178" s="11">
        <f t="shared" si="240"/>
        <v>42746.019652777773</v>
      </c>
      <c r="T1178" s="11">
        <f t="shared" si="241"/>
        <v>42800.541666666672</v>
      </c>
    </row>
    <row r="1179" spans="1:20" ht="42.75" x14ac:dyDescent="0.4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 t="str">
        <f>IFERROR($D1179/$E1179,"0")</f>
        <v>0</v>
      </c>
      <c r="P1179">
        <f t="shared" si="247"/>
        <v>3000</v>
      </c>
      <c r="Q1179" t="str">
        <f t="shared" si="235"/>
        <v>food</v>
      </c>
      <c r="R1179" t="str">
        <f t="shared" si="236"/>
        <v>food trucks</v>
      </c>
      <c r="S1179" s="11">
        <f t="shared" si="240"/>
        <v>41897.660833333335</v>
      </c>
      <c r="T1179" s="11">
        <f t="shared" si="241"/>
        <v>41927.660833333335</v>
      </c>
    </row>
    <row r="1180" spans="1:20" ht="42.75" x14ac:dyDescent="0.4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239"/>
        <v>15000</v>
      </c>
      <c r="P1180">
        <f t="shared" si="247"/>
        <v>37502.5</v>
      </c>
      <c r="Q1180" t="str">
        <f t="shared" si="235"/>
        <v>food</v>
      </c>
      <c r="R1180" t="str">
        <f t="shared" si="236"/>
        <v>food trucks</v>
      </c>
      <c r="S1180" s="11">
        <f t="shared" si="240"/>
        <v>41837.905694444446</v>
      </c>
      <c r="T1180" s="11">
        <f t="shared" si="241"/>
        <v>41867.905694444446</v>
      </c>
    </row>
    <row r="1181" spans="1:20" ht="42.75" x14ac:dyDescent="0.4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239"/>
        <v>18.75</v>
      </c>
      <c r="P1181">
        <f t="shared" ref="P1181:P1228" si="248">AVERAGE($E1181/$D1180)</f>
        <v>4.2666666666666665E-2</v>
      </c>
      <c r="Q1181" t="str">
        <f t="shared" si="235"/>
        <v>food</v>
      </c>
      <c r="R1181" t="str">
        <f t="shared" si="236"/>
        <v>food trucks</v>
      </c>
      <c r="S1181" s="11">
        <f t="shared" si="240"/>
        <v>42275.720219907409</v>
      </c>
      <c r="T1181" s="11">
        <f t="shared" si="241"/>
        <v>42305.720219907409</v>
      </c>
    </row>
    <row r="1182" spans="1:20" ht="28.5" x14ac:dyDescent="0.4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239"/>
        <v>8.5106382978723403</v>
      </c>
      <c r="P1182">
        <f t="shared" si="248"/>
        <v>9.7916666666666666E-2</v>
      </c>
      <c r="Q1182" t="str">
        <f t="shared" si="235"/>
        <v>food</v>
      </c>
      <c r="R1182" t="str">
        <f t="shared" si="236"/>
        <v>food trucks</v>
      </c>
      <c r="S1182" s="11">
        <f t="shared" si="240"/>
        <v>41781.806875000002</v>
      </c>
      <c r="T1182" s="11">
        <f t="shared" si="241"/>
        <v>41818.806875000002</v>
      </c>
    </row>
    <row r="1183" spans="1:20" x14ac:dyDescent="0.4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239"/>
        <v>12500</v>
      </c>
      <c r="P1183">
        <f t="shared" si="248"/>
        <v>8.0000000000000007E-5</v>
      </c>
      <c r="Q1183" t="str">
        <f t="shared" si="235"/>
        <v>food</v>
      </c>
      <c r="R1183" t="str">
        <f t="shared" si="236"/>
        <v>food trucks</v>
      </c>
      <c r="S1183" s="11">
        <f t="shared" si="240"/>
        <v>42034.339363425926</v>
      </c>
      <c r="T1183" s="11">
        <f t="shared" si="241"/>
        <v>42064.339363425926</v>
      </c>
    </row>
    <row r="1184" spans="1:20" ht="42.75" x14ac:dyDescent="0.4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239"/>
        <v>23.80952380952381</v>
      </c>
      <c r="P1184">
        <f t="shared" si="248"/>
        <v>8.4000000000000003E-4</v>
      </c>
      <c r="Q1184" t="str">
        <f t="shared" si="235"/>
        <v>food</v>
      </c>
      <c r="R1184" t="str">
        <f t="shared" si="236"/>
        <v>food trucks</v>
      </c>
      <c r="S1184" s="11">
        <f t="shared" si="240"/>
        <v>42728.827407407407</v>
      </c>
      <c r="T1184" s="11">
        <f t="shared" si="241"/>
        <v>42747.695833333331</v>
      </c>
    </row>
    <row r="1185" spans="1:20" ht="42.75" x14ac:dyDescent="0.4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239"/>
        <v>25</v>
      </c>
      <c r="P1185">
        <f t="shared" si="248"/>
        <v>0.1</v>
      </c>
      <c r="Q1185" t="str">
        <f t="shared" si="235"/>
        <v>food</v>
      </c>
      <c r="R1185" t="str">
        <f t="shared" si="236"/>
        <v>food trucks</v>
      </c>
      <c r="S1185" s="11">
        <f t="shared" si="240"/>
        <v>42656.86137731481</v>
      </c>
      <c r="T1185" s="11">
        <f t="shared" si="241"/>
        <v>42676.165972222225</v>
      </c>
    </row>
    <row r="1186" spans="1:20" ht="42.75" x14ac:dyDescent="0.4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239"/>
        <v>0.95295850298882434</v>
      </c>
      <c r="P1186">
        <f t="shared" si="248"/>
        <v>9.2344000000000008</v>
      </c>
      <c r="Q1186" t="str">
        <f>LEFT(N1186,11)</f>
        <v>photography</v>
      </c>
      <c r="R1186" t="str">
        <f>RIGHT(N1186,10)</f>
        <v>photobooks</v>
      </c>
      <c r="S1186" s="11">
        <f t="shared" si="240"/>
        <v>42741.599664351852</v>
      </c>
      <c r="T1186" s="11">
        <f t="shared" si="241"/>
        <v>42772.599664351852</v>
      </c>
    </row>
    <row r="1187" spans="1:20" ht="57" x14ac:dyDescent="0.4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239"/>
        <v>0.9484066767830045</v>
      </c>
      <c r="P1187">
        <f t="shared" si="248"/>
        <v>0.59909090909090912</v>
      </c>
      <c r="Q1187" t="str">
        <f t="shared" ref="Q1187:Q1225" si="249">LEFT(N1187,11)</f>
        <v>photography</v>
      </c>
      <c r="R1187" t="str">
        <f t="shared" ref="R1187:R1225" si="250">RIGHT(N1187,10)</f>
        <v>photobooks</v>
      </c>
      <c r="S1187" s="11">
        <f t="shared" si="240"/>
        <v>42130.865150462967</v>
      </c>
      <c r="T1187" s="11">
        <f t="shared" si="241"/>
        <v>42163.166666666672</v>
      </c>
    </row>
    <row r="1188" spans="1:20" ht="42.75" x14ac:dyDescent="0.4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239"/>
        <v>0.93691442848219864</v>
      </c>
      <c r="P1188">
        <f t="shared" si="248"/>
        <v>0.64039999999999997</v>
      </c>
      <c r="Q1188" t="str">
        <f t="shared" si="249"/>
        <v>photography</v>
      </c>
      <c r="R1188" t="str">
        <f t="shared" si="250"/>
        <v>photobooks</v>
      </c>
      <c r="S1188" s="11">
        <f t="shared" si="240"/>
        <v>42123.86336805555</v>
      </c>
      <c r="T1188" s="11">
        <f t="shared" si="241"/>
        <v>42156.945833333331</v>
      </c>
    </row>
    <row r="1189" spans="1:20" ht="42.75" x14ac:dyDescent="0.4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239"/>
        <v>0.96037756558006804</v>
      </c>
      <c r="P1189">
        <f t="shared" si="248"/>
        <v>1.2148000000000001</v>
      </c>
      <c r="Q1189" t="str">
        <f t="shared" si="249"/>
        <v>photography</v>
      </c>
      <c r="R1189" t="str">
        <f t="shared" si="250"/>
        <v>photobooks</v>
      </c>
      <c r="S1189" s="11">
        <f t="shared" si="240"/>
        <v>42109.894942129627</v>
      </c>
      <c r="T1189" s="11">
        <f t="shared" si="241"/>
        <v>42141.75</v>
      </c>
    </row>
    <row r="1190" spans="1:20" ht="42.75" x14ac:dyDescent="0.4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239"/>
        <v>0.62285892245406416</v>
      </c>
      <c r="P1190">
        <f t="shared" si="248"/>
        <v>0.36697142857142856</v>
      </c>
      <c r="Q1190" t="str">
        <f t="shared" si="249"/>
        <v>photography</v>
      </c>
      <c r="R1190" t="str">
        <f t="shared" si="250"/>
        <v>photobooks</v>
      </c>
      <c r="S1190" s="11">
        <f t="shared" si="240"/>
        <v>42711.700694444444</v>
      </c>
      <c r="T1190" s="11">
        <f t="shared" si="241"/>
        <v>42732.700694444444</v>
      </c>
    </row>
    <row r="1191" spans="1:20" ht="42.75" x14ac:dyDescent="0.4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239"/>
        <v>0.92783505154639179</v>
      </c>
      <c r="P1191">
        <f t="shared" si="248"/>
        <v>4.8499999999999996</v>
      </c>
      <c r="Q1191" t="str">
        <f t="shared" si="249"/>
        <v>photography</v>
      </c>
      <c r="R1191" t="str">
        <f t="shared" si="250"/>
        <v>photobooks</v>
      </c>
      <c r="S1191" s="11">
        <f t="shared" si="240"/>
        <v>42529.979108796295</v>
      </c>
      <c r="T1191" s="11">
        <f t="shared" si="241"/>
        <v>42550.979108796295</v>
      </c>
    </row>
    <row r="1192" spans="1:20" ht="28.5" x14ac:dyDescent="0.4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239"/>
        <v>0.7407407407407407</v>
      </c>
      <c r="P1192">
        <f t="shared" si="248"/>
        <v>7.4999999999999997E-2</v>
      </c>
      <c r="Q1192" t="str">
        <f t="shared" si="249"/>
        <v>photography</v>
      </c>
      <c r="R1192" t="str">
        <f t="shared" si="250"/>
        <v>photobooks</v>
      </c>
      <c r="S1192" s="11">
        <f t="shared" si="240"/>
        <v>41852.665798611109</v>
      </c>
      <c r="T1192" s="11">
        <f t="shared" si="241"/>
        <v>41882.665798611109</v>
      </c>
    </row>
    <row r="1193" spans="1:20" ht="42.75" x14ac:dyDescent="0.4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239"/>
        <v>0.91680814940577249</v>
      </c>
      <c r="P1193">
        <f t="shared" si="248"/>
        <v>5.89</v>
      </c>
      <c r="Q1193" t="str">
        <f t="shared" si="249"/>
        <v>photography</v>
      </c>
      <c r="R1193" t="str">
        <f t="shared" si="250"/>
        <v>photobooks</v>
      </c>
      <c r="S1193" s="11">
        <f t="shared" si="240"/>
        <v>42419.603703703702</v>
      </c>
      <c r="T1193" s="11">
        <f t="shared" si="241"/>
        <v>42449.562037037031</v>
      </c>
    </row>
    <row r="1194" spans="1:20" ht="28.5" x14ac:dyDescent="0.4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239"/>
        <v>0.34482758620689657</v>
      </c>
      <c r="P1194">
        <f t="shared" si="248"/>
        <v>0.10740740740740741</v>
      </c>
      <c r="Q1194" t="str">
        <f t="shared" si="249"/>
        <v>photography</v>
      </c>
      <c r="R1194" t="str">
        <f t="shared" si="250"/>
        <v>photobooks</v>
      </c>
      <c r="S1194" s="11">
        <f t="shared" si="240"/>
        <v>42747.506689814814</v>
      </c>
      <c r="T1194" s="11">
        <f t="shared" si="241"/>
        <v>42777.506689814814</v>
      </c>
    </row>
    <row r="1195" spans="1:20" ht="42.75" x14ac:dyDescent="0.4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239"/>
        <v>0.96193486326783018</v>
      </c>
      <c r="P1195">
        <f t="shared" si="248"/>
        <v>218.31</v>
      </c>
      <c r="Q1195" t="str">
        <f t="shared" si="249"/>
        <v>photography</v>
      </c>
      <c r="R1195" t="str">
        <f t="shared" si="250"/>
        <v>photobooks</v>
      </c>
      <c r="S1195" s="11">
        <f t="shared" si="240"/>
        <v>42409.776076388895</v>
      </c>
      <c r="T1195" s="11">
        <f t="shared" si="241"/>
        <v>42469.734409722223</v>
      </c>
    </row>
    <row r="1196" spans="1:20" ht="42.75" x14ac:dyDescent="0.4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239"/>
        <v>0.3103277060575968</v>
      </c>
      <c r="P1196">
        <f t="shared" si="248"/>
        <v>1.9180952380952381</v>
      </c>
      <c r="Q1196" t="str">
        <f t="shared" si="249"/>
        <v>photography</v>
      </c>
      <c r="R1196" t="str">
        <f t="shared" si="250"/>
        <v>photobooks</v>
      </c>
      <c r="S1196" s="11">
        <f t="shared" si="240"/>
        <v>42072.488182870366</v>
      </c>
      <c r="T1196" s="11">
        <f t="shared" si="241"/>
        <v>42102.488182870366</v>
      </c>
    </row>
    <row r="1197" spans="1:20" ht="57" x14ac:dyDescent="0.4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239"/>
        <v>0.7407407407407407</v>
      </c>
      <c r="P1197">
        <f t="shared" si="248"/>
        <v>1.08</v>
      </c>
      <c r="Q1197" t="str">
        <f t="shared" si="249"/>
        <v>photography</v>
      </c>
      <c r="R1197" t="str">
        <f t="shared" si="250"/>
        <v>photobooks</v>
      </c>
      <c r="S1197" s="11">
        <f t="shared" si="240"/>
        <v>42298.34783564815</v>
      </c>
      <c r="T1197" s="11">
        <f t="shared" si="241"/>
        <v>42358.375</v>
      </c>
    </row>
    <row r="1198" spans="1:20" ht="28.5" x14ac:dyDescent="0.4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239"/>
        <v>0.37049339499706163</v>
      </c>
      <c r="P1198">
        <f t="shared" si="248"/>
        <v>3.9137</v>
      </c>
      <c r="Q1198" t="str">
        <f t="shared" si="249"/>
        <v>photography</v>
      </c>
      <c r="R1198" t="str">
        <f t="shared" si="250"/>
        <v>photobooks</v>
      </c>
      <c r="S1198" s="11">
        <f t="shared" si="240"/>
        <v>42326.818738425922</v>
      </c>
      <c r="T1198" s="11">
        <f t="shared" si="241"/>
        <v>42356.818738425922</v>
      </c>
    </row>
    <row r="1199" spans="1:20" ht="42.75" x14ac:dyDescent="0.4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239"/>
        <v>0.39479917881770804</v>
      </c>
      <c r="P1199">
        <f t="shared" si="248"/>
        <v>2.6202758620689655</v>
      </c>
      <c r="Q1199" t="str">
        <f t="shared" si="249"/>
        <v>photography</v>
      </c>
      <c r="R1199" t="str">
        <f t="shared" si="250"/>
        <v>photobooks</v>
      </c>
      <c r="S1199" s="11">
        <f t="shared" si="240"/>
        <v>42503.66474537037</v>
      </c>
      <c r="T1199" s="11">
        <f t="shared" si="241"/>
        <v>42534.249305555553</v>
      </c>
    </row>
    <row r="1200" spans="1:20" ht="42.75" x14ac:dyDescent="0.4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239"/>
        <v>0.38372985418265543</v>
      </c>
      <c r="P1200">
        <f t="shared" si="248"/>
        <v>0.60806666666666664</v>
      </c>
      <c r="Q1200" t="str">
        <f t="shared" si="249"/>
        <v>photography</v>
      </c>
      <c r="R1200" t="str">
        <f t="shared" si="250"/>
        <v>photobooks</v>
      </c>
      <c r="S1200" s="11">
        <f t="shared" si="240"/>
        <v>42333.619050925925</v>
      </c>
      <c r="T1200" s="11">
        <f t="shared" si="241"/>
        <v>42369.125</v>
      </c>
    </row>
    <row r="1201" spans="1:20" ht="42.75" x14ac:dyDescent="0.4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239"/>
        <v>0.98700334199777195</v>
      </c>
      <c r="P1201">
        <f t="shared" si="248"/>
        <v>0.76942857142857146</v>
      </c>
      <c r="Q1201" t="str">
        <f t="shared" si="249"/>
        <v>photography</v>
      </c>
      <c r="R1201" t="str">
        <f t="shared" si="250"/>
        <v>photobooks</v>
      </c>
      <c r="S1201" s="11">
        <f t="shared" si="240"/>
        <v>42161.770833333328</v>
      </c>
      <c r="T1201" s="11">
        <f t="shared" si="241"/>
        <v>42193.770833333328</v>
      </c>
    </row>
    <row r="1202" spans="1:20" ht="42.75" x14ac:dyDescent="0.4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239"/>
        <v>0.7961519323270857</v>
      </c>
      <c r="P1202">
        <f t="shared" si="248"/>
        <v>2.2682468021068471</v>
      </c>
      <c r="Q1202" t="str">
        <f t="shared" si="249"/>
        <v>photography</v>
      </c>
      <c r="R1202" t="str">
        <f t="shared" si="250"/>
        <v>photobooks</v>
      </c>
      <c r="S1202" s="11">
        <f t="shared" si="240"/>
        <v>42089.477500000001</v>
      </c>
      <c r="T1202" s="11">
        <f t="shared" si="241"/>
        <v>42110.477500000001</v>
      </c>
    </row>
    <row r="1203" spans="1:20" ht="42.75" x14ac:dyDescent="0.4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239"/>
        <v>0.97620182647361731</v>
      </c>
      <c r="P1203">
        <f t="shared" si="248"/>
        <v>1.2804729166666668</v>
      </c>
      <c r="Q1203" t="str">
        <f t="shared" si="249"/>
        <v>photography</v>
      </c>
      <c r="R1203" t="str">
        <f t="shared" si="250"/>
        <v>photobooks</v>
      </c>
      <c r="S1203" s="11">
        <f t="shared" si="240"/>
        <v>42536.60701388889</v>
      </c>
      <c r="T1203" s="11">
        <f t="shared" si="241"/>
        <v>42566.60701388889</v>
      </c>
    </row>
    <row r="1204" spans="1:20" ht="42.75" x14ac:dyDescent="0.4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239"/>
        <v>0.50189717130754252</v>
      </c>
      <c r="P1204">
        <f t="shared" si="248"/>
        <v>8.3018333333333327</v>
      </c>
      <c r="Q1204" t="str">
        <f t="shared" si="249"/>
        <v>photography</v>
      </c>
      <c r="R1204" t="str">
        <f t="shared" si="250"/>
        <v>photobooks</v>
      </c>
      <c r="S1204" s="11">
        <f t="shared" si="240"/>
        <v>42152.288819444439</v>
      </c>
      <c r="T1204" s="11">
        <f t="shared" si="241"/>
        <v>42182.288819444439</v>
      </c>
    </row>
    <row r="1205" spans="1:20" ht="42.75" x14ac:dyDescent="0.4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239"/>
        <v>0.9760479041916168</v>
      </c>
      <c r="P1205">
        <f t="shared" si="248"/>
        <v>0.66800000000000004</v>
      </c>
      <c r="Q1205" t="str">
        <f t="shared" si="249"/>
        <v>photography</v>
      </c>
      <c r="R1205" t="str">
        <f t="shared" si="250"/>
        <v>photobooks</v>
      </c>
      <c r="S1205" s="11">
        <f t="shared" si="240"/>
        <v>42125.614895833336</v>
      </c>
      <c r="T1205" s="11">
        <f t="shared" si="241"/>
        <v>42155.614895833336</v>
      </c>
    </row>
    <row r="1206" spans="1:20" ht="42.75" x14ac:dyDescent="0.4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239"/>
        <v>0.97138160352686242</v>
      </c>
      <c r="P1206">
        <f t="shared" si="248"/>
        <v>0.82104294478527606</v>
      </c>
      <c r="Q1206" t="str">
        <f t="shared" si="249"/>
        <v>photography</v>
      </c>
      <c r="R1206" t="str">
        <f t="shared" si="250"/>
        <v>photobooks</v>
      </c>
      <c r="S1206" s="11">
        <f t="shared" si="240"/>
        <v>42297.748067129629</v>
      </c>
      <c r="T1206" s="11">
        <f t="shared" si="241"/>
        <v>42342.208333333328</v>
      </c>
    </row>
    <row r="1207" spans="1:20" ht="42.75" x14ac:dyDescent="0.4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239"/>
        <v>0.99145820622330694</v>
      </c>
      <c r="P1207">
        <f t="shared" si="248"/>
        <v>1.0086153846153847</v>
      </c>
      <c r="Q1207" t="str">
        <f t="shared" si="249"/>
        <v>photography</v>
      </c>
      <c r="R1207" t="str">
        <f t="shared" si="250"/>
        <v>photobooks</v>
      </c>
      <c r="S1207" s="11">
        <f t="shared" si="240"/>
        <v>42138.506377314814</v>
      </c>
      <c r="T1207" s="11">
        <f t="shared" si="241"/>
        <v>42168.506377314814</v>
      </c>
    </row>
    <row r="1208" spans="1:20" ht="42.75" x14ac:dyDescent="0.4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239"/>
        <v>0.86956521739130432</v>
      </c>
      <c r="P1208">
        <f t="shared" si="248"/>
        <v>7.9615384615384616E-2</v>
      </c>
      <c r="Q1208" t="str">
        <f t="shared" si="249"/>
        <v>photography</v>
      </c>
      <c r="R1208" t="str">
        <f t="shared" si="250"/>
        <v>photobooks</v>
      </c>
      <c r="S1208" s="11">
        <f t="shared" si="240"/>
        <v>42772.776076388895</v>
      </c>
      <c r="T1208" s="11">
        <f t="shared" si="241"/>
        <v>42805.561805555553</v>
      </c>
    </row>
    <row r="1209" spans="1:20" ht="28.5" x14ac:dyDescent="0.4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239"/>
        <v>0.95999080248332946</v>
      </c>
      <c r="P1209">
        <f t="shared" si="248"/>
        <v>19.328888888888891</v>
      </c>
      <c r="Q1209" t="str">
        <f t="shared" si="249"/>
        <v>photography</v>
      </c>
      <c r="R1209" t="str">
        <f t="shared" si="250"/>
        <v>photobooks</v>
      </c>
      <c r="S1209" s="11">
        <f t="shared" si="240"/>
        <v>42430.430243055554</v>
      </c>
      <c r="T1209" s="11">
        <f t="shared" si="241"/>
        <v>42460.416666666672</v>
      </c>
    </row>
    <row r="1210" spans="1:20" ht="42.75" x14ac:dyDescent="0.4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239"/>
        <v>0.64391500321957507</v>
      </c>
      <c r="P1210">
        <f t="shared" si="248"/>
        <v>0.92994011976047908</v>
      </c>
      <c r="Q1210" t="str">
        <f t="shared" si="249"/>
        <v>photography</v>
      </c>
      <c r="R1210" t="str">
        <f t="shared" si="250"/>
        <v>photobooks</v>
      </c>
      <c r="S1210" s="11">
        <f t="shared" si="240"/>
        <v>42423.709074074075</v>
      </c>
      <c r="T1210" s="11">
        <f t="shared" si="241"/>
        <v>42453.667407407411</v>
      </c>
    </row>
    <row r="1211" spans="1:20" ht="42.75" x14ac:dyDescent="0.4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239"/>
        <v>0.94339622641509435</v>
      </c>
      <c r="P1211">
        <f t="shared" si="248"/>
        <v>0.63600000000000001</v>
      </c>
      <c r="Q1211" t="str">
        <f t="shared" si="249"/>
        <v>photography</v>
      </c>
      <c r="R1211" t="str">
        <f t="shared" si="250"/>
        <v>photobooks</v>
      </c>
      <c r="S1211" s="11">
        <f t="shared" si="240"/>
        <v>42761.846122685187</v>
      </c>
      <c r="T1211" s="11">
        <f t="shared" si="241"/>
        <v>42791.846122685187</v>
      </c>
    </row>
    <row r="1212" spans="1:20" ht="28.5" x14ac:dyDescent="0.4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239"/>
        <v>0.39321314118317835</v>
      </c>
      <c r="P1212">
        <f t="shared" si="248"/>
        <v>8.4771666666666672</v>
      </c>
      <c r="Q1212" t="str">
        <f t="shared" si="249"/>
        <v>photography</v>
      </c>
      <c r="R1212" t="str">
        <f t="shared" si="250"/>
        <v>photobooks</v>
      </c>
      <c r="S1212" s="11">
        <f t="shared" si="240"/>
        <v>42132.941805555558</v>
      </c>
      <c r="T1212" s="11">
        <f t="shared" si="241"/>
        <v>42155.875</v>
      </c>
    </row>
    <row r="1213" spans="1:20" ht="42.75" x14ac:dyDescent="0.4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239"/>
        <v>0.98911968348170132</v>
      </c>
      <c r="P1213">
        <f t="shared" si="248"/>
        <v>5.0549999999999998E-2</v>
      </c>
      <c r="Q1213" t="str">
        <f t="shared" si="249"/>
        <v>photography</v>
      </c>
      <c r="R1213" t="str">
        <f t="shared" si="250"/>
        <v>photobooks</v>
      </c>
      <c r="S1213" s="11">
        <f t="shared" si="240"/>
        <v>42515.866446759261</v>
      </c>
      <c r="T1213" s="11">
        <f t="shared" si="241"/>
        <v>42530.866446759261</v>
      </c>
    </row>
    <row r="1214" spans="1:20" ht="42.75" x14ac:dyDescent="0.4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239"/>
        <v>0.77495350278983266</v>
      </c>
      <c r="P1214">
        <f t="shared" si="248"/>
        <v>3.226</v>
      </c>
      <c r="Q1214" t="str">
        <f t="shared" si="249"/>
        <v>photography</v>
      </c>
      <c r="R1214" t="str">
        <f t="shared" si="250"/>
        <v>photobooks</v>
      </c>
      <c r="S1214" s="11">
        <f t="shared" si="240"/>
        <v>42318.950173611112</v>
      </c>
      <c r="T1214" s="11">
        <f t="shared" si="241"/>
        <v>42335.041666666672</v>
      </c>
    </row>
    <row r="1215" spans="1:20" ht="42.75" x14ac:dyDescent="0.4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239"/>
        <v>0.97817908201655379</v>
      </c>
      <c r="P1215">
        <f t="shared" si="248"/>
        <v>2.6579999999999999</v>
      </c>
      <c r="Q1215" t="str">
        <f t="shared" si="249"/>
        <v>photography</v>
      </c>
      <c r="R1215" t="str">
        <f t="shared" si="250"/>
        <v>photobooks</v>
      </c>
      <c r="S1215" s="11">
        <f t="shared" si="240"/>
        <v>42731.755787037036</v>
      </c>
      <c r="T1215" s="11">
        <f t="shared" si="241"/>
        <v>42766.755787037036</v>
      </c>
    </row>
    <row r="1216" spans="1:20" ht="42.75" x14ac:dyDescent="0.4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239"/>
        <v>0.75872534142640369</v>
      </c>
      <c r="P1216">
        <f t="shared" si="248"/>
        <v>0.40553846153846151</v>
      </c>
      <c r="Q1216" t="str">
        <f t="shared" si="249"/>
        <v>photography</v>
      </c>
      <c r="R1216" t="str">
        <f t="shared" si="250"/>
        <v>photobooks</v>
      </c>
      <c r="S1216" s="11">
        <f t="shared" si="240"/>
        <v>42104.840335648143</v>
      </c>
      <c r="T1216" s="11">
        <f t="shared" si="241"/>
        <v>42164.840335648143</v>
      </c>
    </row>
    <row r="1217" spans="1:20" ht="42.75" x14ac:dyDescent="0.4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239"/>
        <v>0.12721348279730235</v>
      </c>
      <c r="P1217">
        <f t="shared" si="248"/>
        <v>19.652005000000003</v>
      </c>
      <c r="Q1217" t="str">
        <f t="shared" si="249"/>
        <v>photography</v>
      </c>
      <c r="R1217" t="str">
        <f t="shared" si="250"/>
        <v>photobooks</v>
      </c>
      <c r="S1217" s="11">
        <f t="shared" si="240"/>
        <v>41759.923101851848</v>
      </c>
      <c r="T1217" s="11">
        <f t="shared" si="241"/>
        <v>41789.923101851848</v>
      </c>
    </row>
    <row r="1218" spans="1:20" ht="28.5" x14ac:dyDescent="0.4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si="239"/>
        <v>0.68634179821551133</v>
      </c>
      <c r="P1218">
        <f t="shared" si="248"/>
        <v>4.0796000000000001</v>
      </c>
      <c r="Q1218" t="str">
        <f t="shared" si="249"/>
        <v>photography</v>
      </c>
      <c r="R1218" t="str">
        <f t="shared" si="250"/>
        <v>photobooks</v>
      </c>
      <c r="S1218" s="11">
        <f t="shared" si="240"/>
        <v>42247.616400462968</v>
      </c>
      <c r="T1218" s="11">
        <f t="shared" si="241"/>
        <v>42279.960416666669</v>
      </c>
    </row>
    <row r="1219" spans="1:20" ht="42.75" x14ac:dyDescent="0.4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ref="O1219:O1282" si="251">$D1219/$E1219</f>
        <v>0.97465886939571145</v>
      </c>
      <c r="P1219">
        <f t="shared" si="248"/>
        <v>1.9420714285714287</v>
      </c>
      <c r="Q1219" t="str">
        <f t="shared" si="249"/>
        <v>photography</v>
      </c>
      <c r="R1219" t="str">
        <f t="shared" si="250"/>
        <v>photobooks</v>
      </c>
      <c r="S1219" s="11">
        <f t="shared" ref="S1219:S1282" si="252">(((J1219/60)/60)/24)+DATE(1970,1,1)</f>
        <v>42535.809490740736</v>
      </c>
      <c r="T1219" s="11">
        <f t="shared" ref="T1219:T1282" si="253">(((I1219/60)/60)/24)+DATE(1970,1,1)</f>
        <v>42565.809490740736</v>
      </c>
    </row>
    <row r="1220" spans="1:20" ht="42.75" x14ac:dyDescent="0.4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251"/>
        <v>0.58045791680103187</v>
      </c>
      <c r="P1220">
        <f t="shared" si="248"/>
        <v>0.58509433962264146</v>
      </c>
      <c r="Q1220" t="str">
        <f t="shared" si="249"/>
        <v>photography</v>
      </c>
      <c r="R1220" t="str">
        <f t="shared" si="250"/>
        <v>photobooks</v>
      </c>
      <c r="S1220" s="11">
        <f t="shared" si="252"/>
        <v>42278.662037037036</v>
      </c>
      <c r="T1220" s="11">
        <f t="shared" si="253"/>
        <v>42309.125</v>
      </c>
    </row>
    <row r="1221" spans="1:20" ht="28.5" x14ac:dyDescent="0.4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251"/>
        <v>0.62826621580079922</v>
      </c>
      <c r="P1221">
        <f t="shared" si="248"/>
        <v>2.8915555555555557</v>
      </c>
      <c r="Q1221" t="str">
        <f t="shared" si="249"/>
        <v>photography</v>
      </c>
      <c r="R1221" t="str">
        <f t="shared" si="250"/>
        <v>photobooks</v>
      </c>
      <c r="S1221" s="11">
        <f t="shared" si="252"/>
        <v>42633.461956018517</v>
      </c>
      <c r="T1221" s="11">
        <f t="shared" si="253"/>
        <v>42663.461956018517</v>
      </c>
    </row>
    <row r="1222" spans="1:20" ht="42.75" x14ac:dyDescent="0.4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251"/>
        <v>0.9637006103437199</v>
      </c>
      <c r="P1222">
        <f t="shared" si="248"/>
        <v>0.95198776758409787</v>
      </c>
      <c r="Q1222" t="str">
        <f t="shared" si="249"/>
        <v>photography</v>
      </c>
      <c r="R1222" t="str">
        <f t="shared" si="250"/>
        <v>photobooks</v>
      </c>
      <c r="S1222" s="11">
        <f t="shared" si="252"/>
        <v>42211.628611111111</v>
      </c>
      <c r="T1222" s="11">
        <f t="shared" si="253"/>
        <v>42241.628611111111</v>
      </c>
    </row>
    <row r="1223" spans="1:20" ht="42.75" x14ac:dyDescent="0.4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251"/>
        <v>0.89758915712298193</v>
      </c>
      <c r="P1223">
        <f t="shared" si="248"/>
        <v>0.16340066666666669</v>
      </c>
      <c r="Q1223" t="str">
        <f t="shared" si="249"/>
        <v>photography</v>
      </c>
      <c r="R1223" t="str">
        <f t="shared" si="250"/>
        <v>photobooks</v>
      </c>
      <c r="S1223" s="11">
        <f t="shared" si="252"/>
        <v>42680.47555555556</v>
      </c>
      <c r="T1223" s="11">
        <f t="shared" si="253"/>
        <v>42708</v>
      </c>
    </row>
    <row r="1224" spans="1:20" ht="28.5" x14ac:dyDescent="0.4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251"/>
        <v>0.35666518056174767</v>
      </c>
      <c r="P1224">
        <f t="shared" si="248"/>
        <v>5.0977272727272727</v>
      </c>
      <c r="Q1224" t="str">
        <f t="shared" si="249"/>
        <v>photography</v>
      </c>
      <c r="R1224" t="str">
        <f t="shared" si="250"/>
        <v>photobooks</v>
      </c>
      <c r="S1224" s="11">
        <f t="shared" si="252"/>
        <v>42430.720451388886</v>
      </c>
      <c r="T1224" s="11">
        <f t="shared" si="253"/>
        <v>42461.166666666672</v>
      </c>
    </row>
    <row r="1225" spans="1:20" ht="28.5" x14ac:dyDescent="0.4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251"/>
        <v>0.89201243411271791</v>
      </c>
      <c r="P1225">
        <f t="shared" si="248"/>
        <v>5.5492499999999998</v>
      </c>
      <c r="Q1225" t="str">
        <f t="shared" si="249"/>
        <v>photography</v>
      </c>
      <c r="R1225" t="str">
        <f t="shared" si="250"/>
        <v>photobooks</v>
      </c>
      <c r="S1225" s="11">
        <f t="shared" si="252"/>
        <v>42654.177187499998</v>
      </c>
      <c r="T1225" s="11">
        <f t="shared" si="253"/>
        <v>42684.218854166669</v>
      </c>
    </row>
    <row r="1226" spans="1:20" ht="28.5" x14ac:dyDescent="0.4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251"/>
        <v>14.150943396226415</v>
      </c>
      <c r="P1226">
        <f t="shared" si="248"/>
        <v>5.3535353535353533E-2</v>
      </c>
      <c r="Q1226" t="str">
        <f>LEFT(N1226,5)</f>
        <v>music</v>
      </c>
      <c r="R1226" t="str">
        <f>RIGHT(N1226,11)</f>
        <v>world music</v>
      </c>
      <c r="S1226" s="11">
        <f t="shared" si="252"/>
        <v>41736.549791666665</v>
      </c>
      <c r="T1226" s="11">
        <f t="shared" si="253"/>
        <v>41796.549791666665</v>
      </c>
    </row>
    <row r="1227" spans="1:20" ht="42.75" x14ac:dyDescent="0.4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251"/>
        <v>22.727272727272727</v>
      </c>
      <c r="P1227">
        <f t="shared" si="248"/>
        <v>8.8000000000000005E-3</v>
      </c>
      <c r="Q1227" t="str">
        <f t="shared" ref="Q1227:Q1285" si="254">LEFT(N1227,5)</f>
        <v>music</v>
      </c>
      <c r="R1227" t="str">
        <f t="shared" ref="R1227:R1245" si="255">RIGHT(N1227,11)</f>
        <v>world music</v>
      </c>
      <c r="S1227" s="11">
        <f t="shared" si="252"/>
        <v>41509.905995370369</v>
      </c>
      <c r="T1227" s="11">
        <f t="shared" si="253"/>
        <v>41569.905995370369</v>
      </c>
    </row>
    <row r="1228" spans="1:20" ht="42.75" x14ac:dyDescent="0.4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251"/>
        <v>25.81311306143521</v>
      </c>
      <c r="P1228">
        <f t="shared" si="248"/>
        <v>0.64566666666666672</v>
      </c>
      <c r="Q1228" t="str">
        <f t="shared" si="254"/>
        <v>music</v>
      </c>
      <c r="R1228" t="str">
        <f t="shared" si="255"/>
        <v>world music</v>
      </c>
      <c r="S1228" s="11">
        <f t="shared" si="252"/>
        <v>41715.874780092592</v>
      </c>
      <c r="T1228" s="11">
        <f t="shared" si="253"/>
        <v>41750.041666666664</v>
      </c>
    </row>
    <row r="1229" spans="1:20" ht="42.75" x14ac:dyDescent="0.4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 t="str">
        <f>IFERROR($D1229/$E1229,"0")</f>
        <v>0</v>
      </c>
      <c r="P1229">
        <f>AVERAGE(E1229,D1229)</f>
        <v>1000</v>
      </c>
      <c r="Q1229" t="str">
        <f t="shared" si="254"/>
        <v>music</v>
      </c>
      <c r="R1229" t="str">
        <f t="shared" si="255"/>
        <v>world music</v>
      </c>
      <c r="S1229" s="11">
        <f t="shared" si="252"/>
        <v>41827.919166666667</v>
      </c>
      <c r="T1229" s="11">
        <f t="shared" si="253"/>
        <v>41858.291666666664</v>
      </c>
    </row>
    <row r="1230" spans="1:20" ht="42.75" x14ac:dyDescent="0.4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251"/>
        <v>3.4129692832764507</v>
      </c>
      <c r="P1230">
        <f t="shared" ref="P1230:P1231" si="256">AVERAGE($E1230/$D1229)</f>
        <v>0.73250000000000004</v>
      </c>
      <c r="Q1230" t="str">
        <f t="shared" si="254"/>
        <v>music</v>
      </c>
      <c r="R1230" t="str">
        <f t="shared" si="255"/>
        <v>world music</v>
      </c>
      <c r="S1230" s="11">
        <f t="shared" si="252"/>
        <v>40754.729259259257</v>
      </c>
      <c r="T1230" s="11">
        <f t="shared" si="253"/>
        <v>40814.729259259257</v>
      </c>
    </row>
    <row r="1231" spans="1:20" ht="42.75" x14ac:dyDescent="0.4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251"/>
        <v>110</v>
      </c>
      <c r="P1231">
        <f t="shared" si="256"/>
        <v>5.0000000000000001E-3</v>
      </c>
      <c r="Q1231" t="str">
        <f t="shared" si="254"/>
        <v>music</v>
      </c>
      <c r="R1231" t="str">
        <f t="shared" si="255"/>
        <v>world music</v>
      </c>
      <c r="S1231" s="11">
        <f t="shared" si="252"/>
        <v>40985.459803240738</v>
      </c>
      <c r="T1231" s="11">
        <f t="shared" si="253"/>
        <v>41015.666666666664</v>
      </c>
    </row>
    <row r="1232" spans="1:20" ht="42.75" x14ac:dyDescent="0.4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 t="str">
        <f t="shared" ref="O1232:O1233" si="257">IFERROR($D1232/$E1232,"0")</f>
        <v>0</v>
      </c>
      <c r="P1232">
        <f t="shared" ref="P1232:P1233" si="258">AVERAGE(E1232,D1232)</f>
        <v>250000</v>
      </c>
      <c r="Q1232" t="str">
        <f t="shared" si="254"/>
        <v>music</v>
      </c>
      <c r="R1232" t="str">
        <f t="shared" si="255"/>
        <v>world music</v>
      </c>
      <c r="S1232" s="11">
        <f t="shared" si="252"/>
        <v>40568.972569444442</v>
      </c>
      <c r="T1232" s="11">
        <f t="shared" si="253"/>
        <v>40598.972569444442</v>
      </c>
    </row>
    <row r="1233" spans="1:20" ht="42.75" x14ac:dyDescent="0.4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 t="str">
        <f t="shared" si="257"/>
        <v>0</v>
      </c>
      <c r="P1233">
        <f t="shared" si="258"/>
        <v>2500</v>
      </c>
      <c r="Q1233" t="str">
        <f t="shared" si="254"/>
        <v>music</v>
      </c>
      <c r="R1233" t="str">
        <f t="shared" si="255"/>
        <v>world music</v>
      </c>
      <c r="S1233" s="11">
        <f t="shared" si="252"/>
        <v>42193.941759259258</v>
      </c>
      <c r="T1233" s="11">
        <f t="shared" si="253"/>
        <v>42244.041666666672</v>
      </c>
    </row>
    <row r="1234" spans="1:20" ht="42.75" x14ac:dyDescent="0.4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251"/>
        <v>125</v>
      </c>
      <c r="P1234">
        <f t="shared" ref="P1234:P1235" si="259">AVERAGE($E1234/$D1233)</f>
        <v>8.0000000000000002E-3</v>
      </c>
      <c r="Q1234" t="str">
        <f t="shared" si="254"/>
        <v>music</v>
      </c>
      <c r="R1234" t="str">
        <f t="shared" si="255"/>
        <v>world music</v>
      </c>
      <c r="S1234" s="11">
        <f t="shared" si="252"/>
        <v>41506.848032407412</v>
      </c>
      <c r="T1234" s="11">
        <f t="shared" si="253"/>
        <v>41553.848032407412</v>
      </c>
    </row>
    <row r="1235" spans="1:20" ht="42.75" x14ac:dyDescent="0.4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251"/>
        <v>8.6206896551724146</v>
      </c>
      <c r="P1235">
        <f t="shared" si="259"/>
        <v>2.3199999999999998E-2</v>
      </c>
      <c r="Q1235" t="str">
        <f t="shared" si="254"/>
        <v>music</v>
      </c>
      <c r="R1235" t="str">
        <f t="shared" si="255"/>
        <v>world music</v>
      </c>
      <c r="S1235" s="11">
        <f t="shared" si="252"/>
        <v>40939.948773148149</v>
      </c>
      <c r="T1235" s="11">
        <f t="shared" si="253"/>
        <v>40960.948773148149</v>
      </c>
    </row>
    <row r="1236" spans="1:20" ht="42.75" x14ac:dyDescent="0.4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 t="str">
        <f>IFERROR($D1236/$E1236,"0")</f>
        <v>0</v>
      </c>
      <c r="P1236">
        <f>AVERAGE(E1236,D1236)</f>
        <v>25000</v>
      </c>
      <c r="Q1236" t="str">
        <f t="shared" si="254"/>
        <v>music</v>
      </c>
      <c r="R1236" t="str">
        <f t="shared" si="255"/>
        <v>world music</v>
      </c>
      <c r="S1236" s="11">
        <f t="shared" si="252"/>
        <v>42007.788680555561</v>
      </c>
      <c r="T1236" s="11">
        <f t="shared" si="253"/>
        <v>42037.788680555561</v>
      </c>
    </row>
    <row r="1237" spans="1:20" ht="42.75" x14ac:dyDescent="0.4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251"/>
        <v>35.876190476190473</v>
      </c>
      <c r="P1237">
        <f>AVERAGE($E1237/$D1236)</f>
        <v>4.1999999999999997E-3</v>
      </c>
      <c r="Q1237" t="str">
        <f t="shared" si="254"/>
        <v>music</v>
      </c>
      <c r="R1237" t="str">
        <f t="shared" si="255"/>
        <v>world music</v>
      </c>
      <c r="S1237" s="11">
        <f t="shared" si="252"/>
        <v>41583.135405092595</v>
      </c>
      <c r="T1237" s="11">
        <f t="shared" si="253"/>
        <v>41623.135405092595</v>
      </c>
    </row>
    <row r="1238" spans="1:20" x14ac:dyDescent="0.4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 t="str">
        <f t="shared" ref="O1238:O1239" si="260">IFERROR($D1238/$E1238,"0")</f>
        <v>0</v>
      </c>
      <c r="P1238">
        <f t="shared" ref="P1238:P1239" si="261">AVERAGE(E1238,D1238)</f>
        <v>1250</v>
      </c>
      <c r="Q1238" t="str">
        <f t="shared" si="254"/>
        <v>music</v>
      </c>
      <c r="R1238" t="str">
        <f t="shared" si="255"/>
        <v>world music</v>
      </c>
      <c r="S1238" s="11">
        <f t="shared" si="252"/>
        <v>41110.680138888885</v>
      </c>
      <c r="T1238" s="11">
        <f t="shared" si="253"/>
        <v>41118.666666666664</v>
      </c>
    </row>
    <row r="1239" spans="1:20" ht="42.75" x14ac:dyDescent="0.4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 t="str">
        <f t="shared" si="260"/>
        <v>0</v>
      </c>
      <c r="P1239">
        <f t="shared" si="261"/>
        <v>12500</v>
      </c>
      <c r="Q1239" t="str">
        <f t="shared" si="254"/>
        <v>music</v>
      </c>
      <c r="R1239" t="str">
        <f t="shared" si="255"/>
        <v>world music</v>
      </c>
      <c r="S1239" s="11">
        <f t="shared" si="252"/>
        <v>41125.283159722225</v>
      </c>
      <c r="T1239" s="11">
        <f t="shared" si="253"/>
        <v>41145.283159722225</v>
      </c>
    </row>
    <row r="1240" spans="1:20" ht="57" x14ac:dyDescent="0.4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251"/>
        <v>5.617977528089888</v>
      </c>
      <c r="P1240">
        <f>AVERAGE($E1240/$D1239)</f>
        <v>7.1199999999999996E-3</v>
      </c>
      <c r="Q1240" t="str">
        <f t="shared" si="254"/>
        <v>music</v>
      </c>
      <c r="R1240" t="str">
        <f t="shared" si="255"/>
        <v>world music</v>
      </c>
      <c r="S1240" s="11">
        <f t="shared" si="252"/>
        <v>40731.61037037037</v>
      </c>
      <c r="T1240" s="11">
        <f t="shared" si="253"/>
        <v>40761.61037037037</v>
      </c>
    </row>
    <row r="1241" spans="1:20" ht="28.5" x14ac:dyDescent="0.4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 t="str">
        <f>IFERROR($D1241/$E1241,"0")</f>
        <v>0</v>
      </c>
      <c r="P1241">
        <f>AVERAGE(E1241,D1241)</f>
        <v>1250</v>
      </c>
      <c r="Q1241" t="str">
        <f t="shared" si="254"/>
        <v>music</v>
      </c>
      <c r="R1241" t="str">
        <f t="shared" si="255"/>
        <v>world music</v>
      </c>
      <c r="S1241" s="11">
        <f t="shared" si="252"/>
        <v>40883.962581018517</v>
      </c>
      <c r="T1241" s="11">
        <f t="shared" si="253"/>
        <v>40913.962581018517</v>
      </c>
    </row>
    <row r="1242" spans="1:20" ht="28.5" x14ac:dyDescent="0.4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251"/>
        <v>33.19502074688797</v>
      </c>
      <c r="P1242">
        <f t="shared" ref="P1242:P1305" si="262">AVERAGE($E1242/$D1241)</f>
        <v>9.64E-2</v>
      </c>
      <c r="Q1242" t="str">
        <f t="shared" si="254"/>
        <v>music</v>
      </c>
      <c r="R1242" t="str">
        <f t="shared" si="255"/>
        <v>world music</v>
      </c>
      <c r="S1242" s="11">
        <f t="shared" si="252"/>
        <v>41409.040011574078</v>
      </c>
      <c r="T1242" s="11">
        <f t="shared" si="253"/>
        <v>41467.910416666666</v>
      </c>
    </row>
    <row r="1243" spans="1:20" ht="42.75" x14ac:dyDescent="0.4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251"/>
        <v>1.9708316909735908</v>
      </c>
      <c r="P1243">
        <f t="shared" si="262"/>
        <v>0.31712499999999999</v>
      </c>
      <c r="Q1243" t="str">
        <f t="shared" si="254"/>
        <v>music</v>
      </c>
      <c r="R1243" t="str">
        <f t="shared" si="255"/>
        <v>world music</v>
      </c>
      <c r="S1243" s="11">
        <f t="shared" si="252"/>
        <v>41923.837731481479</v>
      </c>
      <c r="T1243" s="11">
        <f t="shared" si="253"/>
        <v>41946.249305555553</v>
      </c>
    </row>
    <row r="1244" spans="1:20" ht="42.75" x14ac:dyDescent="0.4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251"/>
        <v>182.2</v>
      </c>
      <c r="P1244">
        <f t="shared" si="262"/>
        <v>1E-3</v>
      </c>
      <c r="Q1244" t="str">
        <f t="shared" si="254"/>
        <v>music</v>
      </c>
      <c r="R1244" t="str">
        <f t="shared" si="255"/>
        <v>world music</v>
      </c>
      <c r="S1244" s="11">
        <f t="shared" si="252"/>
        <v>40782.165532407409</v>
      </c>
      <c r="T1244" s="11">
        <f t="shared" si="253"/>
        <v>40797.554166666669</v>
      </c>
    </row>
    <row r="1245" spans="1:20" ht="42.75" x14ac:dyDescent="0.4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251"/>
        <v>7.0963926670609103</v>
      </c>
      <c r="P1245">
        <f t="shared" si="262"/>
        <v>1.8562019758507136</v>
      </c>
      <c r="Q1245" t="str">
        <f t="shared" si="254"/>
        <v>music</v>
      </c>
      <c r="R1245" t="str">
        <f t="shared" si="255"/>
        <v>world music</v>
      </c>
      <c r="S1245" s="11">
        <f t="shared" si="252"/>
        <v>40671.879293981481</v>
      </c>
      <c r="T1245" s="11">
        <f t="shared" si="253"/>
        <v>40732.875</v>
      </c>
    </row>
    <row r="1246" spans="1:20" ht="42.75" x14ac:dyDescent="0.4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251"/>
        <v>0.96339113680154143</v>
      </c>
      <c r="P1246">
        <f t="shared" si="262"/>
        <v>0.17299999999999999</v>
      </c>
      <c r="Q1246" t="str">
        <f t="shared" si="254"/>
        <v>music</v>
      </c>
      <c r="R1246" t="str">
        <f>RIGHT(N1246,4)</f>
        <v>rock</v>
      </c>
      <c r="S1246" s="11">
        <f t="shared" si="252"/>
        <v>41355.825497685182</v>
      </c>
      <c r="T1246" s="11">
        <f t="shared" si="253"/>
        <v>41386.875</v>
      </c>
    </row>
    <row r="1247" spans="1:20" ht="42.75" x14ac:dyDescent="0.4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251"/>
        <v>0.83160083160083165</v>
      </c>
      <c r="P1247">
        <f t="shared" si="262"/>
        <v>1.2024999999999999</v>
      </c>
      <c r="Q1247" t="str">
        <f t="shared" si="254"/>
        <v>music</v>
      </c>
      <c r="R1247" t="str">
        <f t="shared" ref="R1247:R1285" si="263">RIGHT(N1247,4)</f>
        <v>rock</v>
      </c>
      <c r="S1247" s="11">
        <f t="shared" si="252"/>
        <v>41774.599930555552</v>
      </c>
      <c r="T1247" s="11">
        <f t="shared" si="253"/>
        <v>41804.599930555552</v>
      </c>
    </row>
    <row r="1248" spans="1:20" ht="42.75" x14ac:dyDescent="0.4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251"/>
        <v>0.85470085470085466</v>
      </c>
      <c r="P1248">
        <f t="shared" si="262"/>
        <v>1.17</v>
      </c>
      <c r="Q1248" t="str">
        <f t="shared" si="254"/>
        <v>music</v>
      </c>
      <c r="R1248" t="str">
        <f t="shared" si="263"/>
        <v>rock</v>
      </c>
      <c r="S1248" s="11">
        <f t="shared" si="252"/>
        <v>40838.043391203704</v>
      </c>
      <c r="T1248" s="11">
        <f t="shared" si="253"/>
        <v>40883.085057870368</v>
      </c>
    </row>
    <row r="1249" spans="1:20" ht="28.5" x14ac:dyDescent="0.4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251"/>
        <v>0.81871345029239762</v>
      </c>
      <c r="P1249">
        <f t="shared" si="262"/>
        <v>2.1375000000000002</v>
      </c>
      <c r="Q1249" t="str">
        <f t="shared" si="254"/>
        <v>music</v>
      </c>
      <c r="R1249" t="str">
        <f t="shared" si="263"/>
        <v>rock</v>
      </c>
      <c r="S1249" s="11">
        <f t="shared" si="252"/>
        <v>41370.292303240742</v>
      </c>
      <c r="T1249" s="11">
        <f t="shared" si="253"/>
        <v>41400.292303240742</v>
      </c>
    </row>
    <row r="1250" spans="1:20" ht="28.5" x14ac:dyDescent="0.4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251"/>
        <v>0.65945660775520976</v>
      </c>
      <c r="P1250">
        <f t="shared" si="262"/>
        <v>1.0831428571428572</v>
      </c>
      <c r="Q1250" t="str">
        <f t="shared" si="254"/>
        <v>music</v>
      </c>
      <c r="R1250" t="str">
        <f t="shared" si="263"/>
        <v>rock</v>
      </c>
      <c r="S1250" s="11">
        <f t="shared" si="252"/>
        <v>41767.656863425924</v>
      </c>
      <c r="T1250" s="11">
        <f t="shared" si="253"/>
        <v>41803.290972222225</v>
      </c>
    </row>
    <row r="1251" spans="1:20" ht="42.75" x14ac:dyDescent="0.4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251"/>
        <v>0.9574875526618154</v>
      </c>
      <c r="P1251">
        <f t="shared" si="262"/>
        <v>2.0888</v>
      </c>
      <c r="Q1251" t="str">
        <f t="shared" si="254"/>
        <v>music</v>
      </c>
      <c r="R1251" t="str">
        <f t="shared" si="263"/>
        <v>rock</v>
      </c>
      <c r="S1251" s="11">
        <f t="shared" si="252"/>
        <v>41067.74086805556</v>
      </c>
      <c r="T1251" s="11">
        <f t="shared" si="253"/>
        <v>41097.74086805556</v>
      </c>
    </row>
    <row r="1252" spans="1:20" ht="42.75" x14ac:dyDescent="0.4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251"/>
        <v>0.49961696033041336</v>
      </c>
      <c r="P1252">
        <f t="shared" si="262"/>
        <v>12.0092</v>
      </c>
      <c r="Q1252" t="str">
        <f t="shared" si="254"/>
        <v>music</v>
      </c>
      <c r="R1252" t="str">
        <f t="shared" si="263"/>
        <v>rock</v>
      </c>
      <c r="S1252" s="11">
        <f t="shared" si="252"/>
        <v>41843.64271990741</v>
      </c>
      <c r="T1252" s="11">
        <f t="shared" si="253"/>
        <v>41888.64271990741</v>
      </c>
    </row>
    <row r="1253" spans="1:20" ht="28.5" x14ac:dyDescent="0.4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251"/>
        <v>0.98231827111984282</v>
      </c>
      <c r="P1253">
        <f t="shared" si="262"/>
        <v>0.2036</v>
      </c>
      <c r="Q1253" t="str">
        <f t="shared" si="254"/>
        <v>music</v>
      </c>
      <c r="R1253" t="str">
        <f t="shared" si="263"/>
        <v>rock</v>
      </c>
      <c r="S1253" s="11">
        <f t="shared" si="252"/>
        <v>40751.814432870371</v>
      </c>
      <c r="T1253" s="11">
        <f t="shared" si="253"/>
        <v>40811.814432870371</v>
      </c>
    </row>
    <row r="1254" spans="1:20" ht="42.75" x14ac:dyDescent="0.4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251"/>
        <v>0.72644250726442505</v>
      </c>
      <c r="P1254">
        <f t="shared" si="262"/>
        <v>0.80300000000000005</v>
      </c>
      <c r="Q1254" t="str">
        <f t="shared" si="254"/>
        <v>music</v>
      </c>
      <c r="R1254" t="str">
        <f t="shared" si="263"/>
        <v>rock</v>
      </c>
      <c r="S1254" s="11">
        <f t="shared" si="252"/>
        <v>41543.988067129627</v>
      </c>
      <c r="T1254" s="11">
        <f t="shared" si="253"/>
        <v>41571.988067129627</v>
      </c>
    </row>
    <row r="1255" spans="1:20" ht="42.75" x14ac:dyDescent="0.4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251"/>
        <v>3.2912795573360648E-4</v>
      </c>
      <c r="P1255">
        <f t="shared" si="262"/>
        <v>8.680948571428571</v>
      </c>
      <c r="Q1255" t="str">
        <f t="shared" si="254"/>
        <v>music</v>
      </c>
      <c r="R1255" t="str">
        <f t="shared" si="263"/>
        <v>rock</v>
      </c>
      <c r="S1255" s="11">
        <f t="shared" si="252"/>
        <v>41855.783645833333</v>
      </c>
      <c r="T1255" s="11">
        <f t="shared" si="253"/>
        <v>41885.783645833333</v>
      </c>
    </row>
    <row r="1256" spans="1:20" ht="42.75" x14ac:dyDescent="0.4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251"/>
        <v>0.50288973954814986</v>
      </c>
      <c r="P1256">
        <f t="shared" si="262"/>
        <v>1332.3</v>
      </c>
      <c r="Q1256" t="str">
        <f t="shared" si="254"/>
        <v>music</v>
      </c>
      <c r="R1256" t="str">
        <f t="shared" si="263"/>
        <v>rock</v>
      </c>
      <c r="S1256" s="11">
        <f t="shared" si="252"/>
        <v>40487.621365740742</v>
      </c>
      <c r="T1256" s="11">
        <f t="shared" si="253"/>
        <v>40544.207638888889</v>
      </c>
    </row>
    <row r="1257" spans="1:20" ht="42.75" x14ac:dyDescent="0.4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251"/>
        <v>0.49415252841377039</v>
      </c>
      <c r="P1257">
        <f t="shared" si="262"/>
        <v>0.90611940298507465</v>
      </c>
      <c r="Q1257" t="str">
        <f t="shared" si="254"/>
        <v>music</v>
      </c>
      <c r="R1257" t="str">
        <f t="shared" si="263"/>
        <v>rock</v>
      </c>
      <c r="S1257" s="11">
        <f t="shared" si="252"/>
        <v>41579.845509259263</v>
      </c>
      <c r="T1257" s="11">
        <f t="shared" si="253"/>
        <v>41609.887175925927</v>
      </c>
    </row>
    <row r="1258" spans="1:20" ht="42.75" x14ac:dyDescent="0.4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251"/>
        <v>0.84771792920594546</v>
      </c>
      <c r="P1258">
        <f t="shared" si="262"/>
        <v>11.796376666666665</v>
      </c>
      <c r="Q1258" t="str">
        <f t="shared" si="254"/>
        <v>music</v>
      </c>
      <c r="R1258" t="str">
        <f t="shared" si="263"/>
        <v>rock</v>
      </c>
      <c r="S1258" s="11">
        <f t="shared" si="252"/>
        <v>40921.919340277782</v>
      </c>
      <c r="T1258" s="11">
        <f t="shared" si="253"/>
        <v>40951.919340277782</v>
      </c>
    </row>
    <row r="1259" spans="1:20" ht="42.75" x14ac:dyDescent="0.4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251"/>
        <v>0.33929673041332509</v>
      </c>
      <c r="P1259">
        <f t="shared" si="262"/>
        <v>0.54033333333333333</v>
      </c>
      <c r="Q1259" t="str">
        <f t="shared" si="254"/>
        <v>music</v>
      </c>
      <c r="R1259" t="str">
        <f t="shared" si="263"/>
        <v>rock</v>
      </c>
      <c r="S1259" s="11">
        <f t="shared" si="252"/>
        <v>40587.085532407407</v>
      </c>
      <c r="T1259" s="11">
        <f t="shared" si="253"/>
        <v>40636.043865740743</v>
      </c>
    </row>
    <row r="1260" spans="1:20" ht="42.75" x14ac:dyDescent="0.4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251"/>
        <v>0.46916124915746454</v>
      </c>
      <c r="P1260">
        <f t="shared" si="262"/>
        <v>4.6504654545454551</v>
      </c>
      <c r="Q1260" t="str">
        <f t="shared" si="254"/>
        <v>music</v>
      </c>
      <c r="R1260" t="str">
        <f t="shared" si="263"/>
        <v>rock</v>
      </c>
      <c r="S1260" s="11">
        <f t="shared" si="252"/>
        <v>41487.611250000002</v>
      </c>
      <c r="T1260" s="11">
        <f t="shared" si="253"/>
        <v>41517.611250000002</v>
      </c>
    </row>
    <row r="1261" spans="1:20" ht="28.5" x14ac:dyDescent="0.4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251"/>
        <v>0.95932463545663849</v>
      </c>
      <c r="P1261">
        <f t="shared" si="262"/>
        <v>0.21716666666666667</v>
      </c>
      <c r="Q1261" t="str">
        <f t="shared" si="254"/>
        <v>music</v>
      </c>
      <c r="R1261" t="str">
        <f t="shared" si="263"/>
        <v>rock</v>
      </c>
      <c r="S1261" s="11">
        <f t="shared" si="252"/>
        <v>41766.970648148148</v>
      </c>
      <c r="T1261" s="11">
        <f t="shared" si="253"/>
        <v>41799.165972222225</v>
      </c>
    </row>
    <row r="1262" spans="1:20" ht="42.75" x14ac:dyDescent="0.4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251"/>
        <v>0.87976539589442815</v>
      </c>
      <c r="P1262">
        <f t="shared" si="262"/>
        <v>1.5004</v>
      </c>
      <c r="Q1262" t="str">
        <f t="shared" si="254"/>
        <v>music</v>
      </c>
      <c r="R1262" t="str">
        <f t="shared" si="263"/>
        <v>rock</v>
      </c>
      <c r="S1262" s="11">
        <f t="shared" si="252"/>
        <v>41666.842824074076</v>
      </c>
      <c r="T1262" s="11">
        <f t="shared" si="253"/>
        <v>41696.842824074076</v>
      </c>
    </row>
    <row r="1263" spans="1:20" ht="28.5" x14ac:dyDescent="0.4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251"/>
        <v>0.98765432098765427</v>
      </c>
      <c r="P1263">
        <f t="shared" si="262"/>
        <v>0.61363636363636365</v>
      </c>
      <c r="Q1263" t="str">
        <f t="shared" si="254"/>
        <v>music</v>
      </c>
      <c r="R1263" t="str">
        <f t="shared" si="263"/>
        <v>rock</v>
      </c>
      <c r="S1263" s="11">
        <f t="shared" si="252"/>
        <v>41638.342905092592</v>
      </c>
      <c r="T1263" s="11">
        <f t="shared" si="253"/>
        <v>41668.342905092592</v>
      </c>
    </row>
    <row r="1264" spans="1:20" ht="42.75" x14ac:dyDescent="0.4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251"/>
        <v>0.79735034347399414</v>
      </c>
      <c r="P1264">
        <f t="shared" si="262"/>
        <v>4.0759999999999996</v>
      </c>
      <c r="Q1264" t="str">
        <f t="shared" si="254"/>
        <v>music</v>
      </c>
      <c r="R1264" t="str">
        <f t="shared" si="263"/>
        <v>rock</v>
      </c>
      <c r="S1264" s="11">
        <f t="shared" si="252"/>
        <v>41656.762638888889</v>
      </c>
      <c r="T1264" s="11">
        <f t="shared" si="253"/>
        <v>41686.762638888889</v>
      </c>
    </row>
    <row r="1265" spans="1:20" ht="28.5" x14ac:dyDescent="0.4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251"/>
        <v>0.84033613445378152</v>
      </c>
      <c r="P1265">
        <f t="shared" si="262"/>
        <v>0.27461538461538459</v>
      </c>
      <c r="Q1265" t="str">
        <f t="shared" si="254"/>
        <v>music</v>
      </c>
      <c r="R1265" t="str">
        <f t="shared" si="263"/>
        <v>rock</v>
      </c>
      <c r="S1265" s="11">
        <f t="shared" si="252"/>
        <v>41692.084143518521</v>
      </c>
      <c r="T1265" s="11">
        <f t="shared" si="253"/>
        <v>41727.041666666664</v>
      </c>
    </row>
    <row r="1266" spans="1:20" ht="42.75" x14ac:dyDescent="0.4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251"/>
        <v>0.60073937153419599</v>
      </c>
      <c r="P1266">
        <f t="shared" si="262"/>
        <v>0.72133333333333338</v>
      </c>
      <c r="Q1266" t="str">
        <f t="shared" si="254"/>
        <v>music</v>
      </c>
      <c r="R1266" t="str">
        <f t="shared" si="263"/>
        <v>rock</v>
      </c>
      <c r="S1266" s="11">
        <f t="shared" si="252"/>
        <v>41547.662997685184</v>
      </c>
      <c r="T1266" s="11">
        <f t="shared" si="253"/>
        <v>41576.662997685184</v>
      </c>
    </row>
    <row r="1267" spans="1:20" ht="57" x14ac:dyDescent="0.4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251"/>
        <v>0.83929432133462178</v>
      </c>
      <c r="P1267">
        <f t="shared" si="262"/>
        <v>6.4156461538461542</v>
      </c>
      <c r="Q1267" t="str">
        <f t="shared" si="254"/>
        <v>music</v>
      </c>
      <c r="R1267" t="str">
        <f t="shared" si="263"/>
        <v>rock</v>
      </c>
      <c r="S1267" s="11">
        <f t="shared" si="252"/>
        <v>40465.655266203699</v>
      </c>
      <c r="T1267" s="11">
        <f t="shared" si="253"/>
        <v>40512.655266203699</v>
      </c>
    </row>
    <row r="1268" spans="1:20" ht="28.5" x14ac:dyDescent="0.4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251"/>
        <v>0.99528548978522791</v>
      </c>
      <c r="P1268">
        <f t="shared" si="262"/>
        <v>2.7271428571428573</v>
      </c>
      <c r="Q1268" t="str">
        <f t="shared" si="254"/>
        <v>music</v>
      </c>
      <c r="R1268" t="str">
        <f t="shared" si="263"/>
        <v>rock</v>
      </c>
      <c r="S1268" s="11">
        <f t="shared" si="252"/>
        <v>41620.87667824074</v>
      </c>
      <c r="T1268" s="11">
        <f t="shared" si="253"/>
        <v>41650.87667824074</v>
      </c>
    </row>
    <row r="1269" spans="1:20" ht="42.75" x14ac:dyDescent="0.4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251"/>
        <v>0.98231827111984282</v>
      </c>
      <c r="P1269">
        <f t="shared" si="262"/>
        <v>2.3574736842105262</v>
      </c>
      <c r="Q1269" t="str">
        <f t="shared" si="254"/>
        <v>music</v>
      </c>
      <c r="R1269" t="str">
        <f t="shared" si="263"/>
        <v>rock</v>
      </c>
      <c r="S1269" s="11">
        <f t="shared" si="252"/>
        <v>41449.585162037038</v>
      </c>
      <c r="T1269" s="11">
        <f t="shared" si="253"/>
        <v>41479.585162037038</v>
      </c>
    </row>
    <row r="1270" spans="1:20" ht="28.5" x14ac:dyDescent="0.4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251"/>
        <v>0.8571428571428571</v>
      </c>
      <c r="P1270">
        <f t="shared" si="262"/>
        <v>0.63636363636363635</v>
      </c>
      <c r="Q1270" t="str">
        <f t="shared" si="254"/>
        <v>music</v>
      </c>
      <c r="R1270" t="str">
        <f t="shared" si="263"/>
        <v>rock</v>
      </c>
      <c r="S1270" s="11">
        <f t="shared" si="252"/>
        <v>41507.845451388886</v>
      </c>
      <c r="T1270" s="11">
        <f t="shared" si="253"/>
        <v>41537.845451388886</v>
      </c>
    </row>
    <row r="1271" spans="1:20" ht="42.75" x14ac:dyDescent="0.4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251"/>
        <v>0.92039557426808971</v>
      </c>
      <c r="P1271">
        <f t="shared" si="262"/>
        <v>1.7021666666666666</v>
      </c>
      <c r="Q1271" t="str">
        <f t="shared" si="254"/>
        <v>music</v>
      </c>
      <c r="R1271" t="str">
        <f t="shared" si="263"/>
        <v>rock</v>
      </c>
      <c r="S1271" s="11">
        <f t="shared" si="252"/>
        <v>42445.823055555549</v>
      </c>
      <c r="T1271" s="11">
        <f t="shared" si="253"/>
        <v>42476</v>
      </c>
    </row>
    <row r="1272" spans="1:20" ht="28.5" x14ac:dyDescent="0.4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251"/>
        <v>0.87168758716875872</v>
      </c>
      <c r="P1272">
        <f t="shared" si="262"/>
        <v>0.61021276595744678</v>
      </c>
      <c r="Q1272" t="str">
        <f t="shared" si="254"/>
        <v>music</v>
      </c>
      <c r="R1272" t="str">
        <f t="shared" si="263"/>
        <v>rock</v>
      </c>
      <c r="S1272" s="11">
        <f t="shared" si="252"/>
        <v>40933.856967592597</v>
      </c>
      <c r="T1272" s="11">
        <f t="shared" si="253"/>
        <v>40993.815300925926</v>
      </c>
    </row>
    <row r="1273" spans="1:20" ht="42.75" x14ac:dyDescent="0.4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251"/>
        <v>0.98231827111984282</v>
      </c>
      <c r="P1273">
        <f t="shared" si="262"/>
        <v>0.76349999999999996</v>
      </c>
      <c r="Q1273" t="str">
        <f t="shared" si="254"/>
        <v>music</v>
      </c>
      <c r="R1273" t="str">
        <f t="shared" si="263"/>
        <v>rock</v>
      </c>
      <c r="S1273" s="11">
        <f t="shared" si="252"/>
        <v>41561.683553240742</v>
      </c>
      <c r="T1273" s="11">
        <f t="shared" si="253"/>
        <v>41591.725219907406</v>
      </c>
    </row>
    <row r="1274" spans="1:20" ht="57" x14ac:dyDescent="0.4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251"/>
        <v>0.94339622641509435</v>
      </c>
      <c r="P1274">
        <f t="shared" si="262"/>
        <v>0.70666666666666667</v>
      </c>
      <c r="Q1274" t="str">
        <f t="shared" si="254"/>
        <v>music</v>
      </c>
      <c r="R1274" t="str">
        <f t="shared" si="263"/>
        <v>rock</v>
      </c>
      <c r="S1274" s="11">
        <f t="shared" si="252"/>
        <v>40274.745127314818</v>
      </c>
      <c r="T1274" s="11">
        <f t="shared" si="253"/>
        <v>40344.166666666664</v>
      </c>
    </row>
    <row r="1275" spans="1:20" ht="42.75" x14ac:dyDescent="0.4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251"/>
        <v>0.96618357487922701</v>
      </c>
      <c r="P1275">
        <f t="shared" si="262"/>
        <v>0.82799999999999996</v>
      </c>
      <c r="Q1275" t="str">
        <f t="shared" si="254"/>
        <v>music</v>
      </c>
      <c r="R1275" t="str">
        <f t="shared" si="263"/>
        <v>rock</v>
      </c>
      <c r="S1275" s="11">
        <f t="shared" si="252"/>
        <v>41852.730219907404</v>
      </c>
      <c r="T1275" s="11">
        <f t="shared" si="253"/>
        <v>41882.730219907404</v>
      </c>
    </row>
    <row r="1276" spans="1:20" ht="42.75" x14ac:dyDescent="0.4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251"/>
        <v>0.64526386646238476</v>
      </c>
      <c r="P1276">
        <f t="shared" si="262"/>
        <v>9.6859599999999997</v>
      </c>
      <c r="Q1276" t="str">
        <f t="shared" si="254"/>
        <v>music</v>
      </c>
      <c r="R1276" t="str">
        <f t="shared" si="263"/>
        <v>rock</v>
      </c>
      <c r="S1276" s="11">
        <f t="shared" si="252"/>
        <v>41116.690104166664</v>
      </c>
      <c r="T1276" s="11">
        <f t="shared" si="253"/>
        <v>41151.690104166664</v>
      </c>
    </row>
    <row r="1277" spans="1:20" ht="42.75" x14ac:dyDescent="0.4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251"/>
        <v>0.61674842009613051</v>
      </c>
      <c r="P1277">
        <f t="shared" si="262"/>
        <v>0.97284399999999993</v>
      </c>
      <c r="Q1277" t="str">
        <f t="shared" si="254"/>
        <v>music</v>
      </c>
      <c r="R1277" t="str">
        <f t="shared" si="263"/>
        <v>rock</v>
      </c>
      <c r="S1277" s="11">
        <f t="shared" si="252"/>
        <v>41458.867905092593</v>
      </c>
      <c r="T1277" s="11">
        <f t="shared" si="253"/>
        <v>41493.867905092593</v>
      </c>
    </row>
    <row r="1278" spans="1:20" ht="28.5" x14ac:dyDescent="0.4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251"/>
        <v>0.95766177301500655</v>
      </c>
      <c r="P1278">
        <f t="shared" si="262"/>
        <v>0.208842</v>
      </c>
      <c r="Q1278" t="str">
        <f t="shared" si="254"/>
        <v>music</v>
      </c>
      <c r="R1278" t="str">
        <f t="shared" si="263"/>
        <v>rock</v>
      </c>
      <c r="S1278" s="11">
        <f t="shared" si="252"/>
        <v>40007.704247685186</v>
      </c>
      <c r="T1278" s="11">
        <f t="shared" si="253"/>
        <v>40057.166666666664</v>
      </c>
    </row>
    <row r="1279" spans="1:20" ht="42.75" x14ac:dyDescent="0.4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251"/>
        <v>0.94229096060281492</v>
      </c>
      <c r="P1279">
        <f t="shared" si="262"/>
        <v>5.3062166666666668</v>
      </c>
      <c r="Q1279" t="str">
        <f t="shared" si="254"/>
        <v>music</v>
      </c>
      <c r="R1279" t="str">
        <f t="shared" si="263"/>
        <v>rock</v>
      </c>
      <c r="S1279" s="11">
        <f t="shared" si="252"/>
        <v>41121.561886574076</v>
      </c>
      <c r="T1279" s="11">
        <f t="shared" si="253"/>
        <v>41156.561886574076</v>
      </c>
    </row>
    <row r="1280" spans="1:20" ht="42.75" x14ac:dyDescent="0.4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251"/>
        <v>0.64541753549796443</v>
      </c>
      <c r="P1280">
        <f t="shared" si="262"/>
        <v>0.6714</v>
      </c>
      <c r="Q1280" t="str">
        <f t="shared" si="254"/>
        <v>music</v>
      </c>
      <c r="R1280" t="str">
        <f t="shared" si="263"/>
        <v>rock</v>
      </c>
      <c r="S1280" s="11">
        <f t="shared" si="252"/>
        <v>41786.555162037039</v>
      </c>
      <c r="T1280" s="11">
        <f t="shared" si="253"/>
        <v>41815.083333333336</v>
      </c>
    </row>
    <row r="1281" spans="1:20" ht="42.75" x14ac:dyDescent="0.4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251"/>
        <v>0.90275869381290041</v>
      </c>
      <c r="P1281">
        <f t="shared" si="262"/>
        <v>2.1329492307692308</v>
      </c>
      <c r="Q1281" t="str">
        <f t="shared" si="254"/>
        <v>music</v>
      </c>
      <c r="R1281" t="str">
        <f t="shared" si="263"/>
        <v>rock</v>
      </c>
      <c r="S1281" s="11">
        <f t="shared" si="252"/>
        <v>41682.099189814813</v>
      </c>
      <c r="T1281" s="11">
        <f t="shared" si="253"/>
        <v>41722.057523148149</v>
      </c>
    </row>
    <row r="1282" spans="1:20" ht="42.75" x14ac:dyDescent="0.4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si="251"/>
        <v>0.90161677920847672</v>
      </c>
      <c r="P1282">
        <f t="shared" si="262"/>
        <v>1.3292409715564077</v>
      </c>
      <c r="Q1282" t="str">
        <f t="shared" si="254"/>
        <v>music</v>
      </c>
      <c r="R1282" t="str">
        <f t="shared" si="263"/>
        <v>rock</v>
      </c>
      <c r="S1282" s="11">
        <f t="shared" si="252"/>
        <v>40513.757569444446</v>
      </c>
      <c r="T1282" s="11">
        <f t="shared" si="253"/>
        <v>40603.757569444446</v>
      </c>
    </row>
    <row r="1283" spans="1:20" ht="42.75" x14ac:dyDescent="0.4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ref="O1283:O1346" si="264">$D1283/$E1283</f>
        <v>0.90322580645161288</v>
      </c>
      <c r="P1283">
        <f t="shared" si="262"/>
        <v>0.51666666666666672</v>
      </c>
      <c r="Q1283" t="str">
        <f t="shared" si="254"/>
        <v>music</v>
      </c>
      <c r="R1283" t="str">
        <f t="shared" si="263"/>
        <v>rock</v>
      </c>
      <c r="S1283" s="11">
        <f t="shared" ref="S1283:S1346" si="265">(((J1283/60)/60)/24)+DATE(1970,1,1)</f>
        <v>41463.743472222224</v>
      </c>
      <c r="T1283" s="11">
        <f t="shared" ref="T1283:T1346" si="266">(((I1283/60)/60)/24)+DATE(1970,1,1)</f>
        <v>41483.743472222224</v>
      </c>
    </row>
    <row r="1284" spans="1:20" ht="42.75" x14ac:dyDescent="0.4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264"/>
        <v>0.80897422068816738</v>
      </c>
      <c r="P1284">
        <f t="shared" si="262"/>
        <v>2.648857142857143</v>
      </c>
      <c r="Q1284" t="str">
        <f t="shared" si="254"/>
        <v>music</v>
      </c>
      <c r="R1284" t="str">
        <f t="shared" si="263"/>
        <v>rock</v>
      </c>
      <c r="S1284" s="11">
        <f t="shared" si="265"/>
        <v>41586.475173611114</v>
      </c>
      <c r="T1284" s="11">
        <f t="shared" si="266"/>
        <v>41617.207638888889</v>
      </c>
    </row>
    <row r="1285" spans="1:20" ht="42.75" x14ac:dyDescent="0.4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264"/>
        <v>0.4738213693437574</v>
      </c>
      <c r="P1285">
        <f t="shared" si="262"/>
        <v>0.14069999999999999</v>
      </c>
      <c r="Q1285" t="str">
        <f t="shared" si="254"/>
        <v>music</v>
      </c>
      <c r="R1285" t="str">
        <f t="shared" si="263"/>
        <v>rock</v>
      </c>
      <c r="S1285" s="11">
        <f t="shared" si="265"/>
        <v>41320.717465277776</v>
      </c>
      <c r="T1285" s="11">
        <f t="shared" si="266"/>
        <v>41344.166666666664</v>
      </c>
    </row>
    <row r="1286" spans="1:20" ht="42.75" x14ac:dyDescent="0.4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264"/>
        <v>0.99009900990099009</v>
      </c>
      <c r="P1286">
        <f t="shared" si="262"/>
        <v>2.02</v>
      </c>
      <c r="Q1286" t="str">
        <f>LEFT(N1286,7)</f>
        <v>theater</v>
      </c>
      <c r="R1286" t="str">
        <f>RIGHT(N1286,5)</f>
        <v>plays</v>
      </c>
      <c r="S1286" s="11">
        <f t="shared" si="265"/>
        <v>42712.23474537037</v>
      </c>
      <c r="T1286" s="11">
        <f t="shared" si="266"/>
        <v>42735.707638888889</v>
      </c>
    </row>
    <row r="1287" spans="1:20" ht="42.75" x14ac:dyDescent="0.4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264"/>
        <v>0.98376783079193308</v>
      </c>
      <c r="P1287">
        <f t="shared" si="262"/>
        <v>1.0165</v>
      </c>
      <c r="Q1287" t="str">
        <f t="shared" ref="Q1287:Q1305" si="267">LEFT(N1287,7)</f>
        <v>theater</v>
      </c>
      <c r="R1287" t="str">
        <f t="shared" ref="R1287:R1305" si="268">RIGHT(N1287,5)</f>
        <v>plays</v>
      </c>
      <c r="S1287" s="11">
        <f t="shared" si="265"/>
        <v>42160.583043981482</v>
      </c>
      <c r="T1287" s="11">
        <f t="shared" si="266"/>
        <v>42175.583043981482</v>
      </c>
    </row>
    <row r="1288" spans="1:20" ht="42.75" x14ac:dyDescent="0.4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264"/>
        <v>0.92307692307692313</v>
      </c>
      <c r="P1288">
        <f t="shared" si="262"/>
        <v>0.8125</v>
      </c>
      <c r="Q1288" t="str">
        <f t="shared" si="267"/>
        <v>theater</v>
      </c>
      <c r="R1288" t="str">
        <f t="shared" si="268"/>
        <v>plays</v>
      </c>
      <c r="S1288" s="11">
        <f t="shared" si="265"/>
        <v>42039.384571759263</v>
      </c>
      <c r="T1288" s="11">
        <f t="shared" si="266"/>
        <v>42052.583333333328</v>
      </c>
    </row>
    <row r="1289" spans="1:20" ht="57" x14ac:dyDescent="0.4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264"/>
        <v>0.41322314049586778</v>
      </c>
      <c r="P1289">
        <f t="shared" si="262"/>
        <v>0.40333333333333332</v>
      </c>
      <c r="Q1289" t="str">
        <f t="shared" si="267"/>
        <v>theater</v>
      </c>
      <c r="R1289" t="str">
        <f t="shared" si="268"/>
        <v>plays</v>
      </c>
      <c r="S1289" s="11">
        <f t="shared" si="265"/>
        <v>42107.621018518519</v>
      </c>
      <c r="T1289" s="11">
        <f t="shared" si="266"/>
        <v>42167.621018518519</v>
      </c>
    </row>
    <row r="1290" spans="1:20" ht="42.75" x14ac:dyDescent="0.4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264"/>
        <v>0.99552015928322546</v>
      </c>
      <c r="P1290">
        <f t="shared" si="262"/>
        <v>16.071999999999999</v>
      </c>
      <c r="Q1290" t="str">
        <f t="shared" si="267"/>
        <v>theater</v>
      </c>
      <c r="R1290" t="str">
        <f t="shared" si="268"/>
        <v>plays</v>
      </c>
      <c r="S1290" s="11">
        <f t="shared" si="265"/>
        <v>42561.154664351852</v>
      </c>
      <c r="T1290" s="11">
        <f t="shared" si="266"/>
        <v>42592.166666666672</v>
      </c>
    </row>
    <row r="1291" spans="1:20" ht="42.75" x14ac:dyDescent="0.4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264"/>
        <v>0.79957356076759056</v>
      </c>
      <c r="P1291">
        <f t="shared" si="262"/>
        <v>0.46899999999999997</v>
      </c>
      <c r="Q1291" t="str">
        <f t="shared" si="267"/>
        <v>theater</v>
      </c>
      <c r="R1291" t="str">
        <f t="shared" si="268"/>
        <v>plays</v>
      </c>
      <c r="S1291" s="11">
        <f t="shared" si="265"/>
        <v>42709.134780092587</v>
      </c>
      <c r="T1291" s="11">
        <f t="shared" si="266"/>
        <v>42739.134780092587</v>
      </c>
    </row>
    <row r="1292" spans="1:20" ht="28.5" x14ac:dyDescent="0.4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264"/>
        <v>0.92105263157894735</v>
      </c>
      <c r="P1292">
        <f t="shared" si="262"/>
        <v>2.5333333333333332</v>
      </c>
      <c r="Q1292" t="str">
        <f t="shared" si="267"/>
        <v>theater</v>
      </c>
      <c r="R1292" t="str">
        <f t="shared" si="268"/>
        <v>plays</v>
      </c>
      <c r="S1292" s="11">
        <f t="shared" si="265"/>
        <v>42086.614942129629</v>
      </c>
      <c r="T1292" s="11">
        <f t="shared" si="266"/>
        <v>42117.290972222225</v>
      </c>
    </row>
    <row r="1293" spans="1:20" ht="42.75" x14ac:dyDescent="0.4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264"/>
        <v>0.68634179821551133</v>
      </c>
      <c r="P1293">
        <f t="shared" si="262"/>
        <v>1.2488571428571429</v>
      </c>
      <c r="Q1293" t="str">
        <f t="shared" si="267"/>
        <v>theater</v>
      </c>
      <c r="R1293" t="str">
        <f t="shared" si="268"/>
        <v>plays</v>
      </c>
      <c r="S1293" s="11">
        <f t="shared" si="265"/>
        <v>42064.652673611112</v>
      </c>
      <c r="T1293" s="11">
        <f t="shared" si="266"/>
        <v>42101.291666666672</v>
      </c>
    </row>
    <row r="1294" spans="1:20" ht="57" x14ac:dyDescent="0.4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264"/>
        <v>0.90909090909090906</v>
      </c>
      <c r="P1294">
        <f t="shared" si="262"/>
        <v>0.62333333333333329</v>
      </c>
      <c r="Q1294" t="str">
        <f t="shared" si="267"/>
        <v>theater</v>
      </c>
      <c r="R1294" t="str">
        <f t="shared" si="268"/>
        <v>plays</v>
      </c>
      <c r="S1294" s="11">
        <f t="shared" si="265"/>
        <v>42256.764212962968</v>
      </c>
      <c r="T1294" s="11">
        <f t="shared" si="266"/>
        <v>42283.957638888889</v>
      </c>
    </row>
    <row r="1295" spans="1:20" ht="42.75" x14ac:dyDescent="0.4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264"/>
        <v>0.97815454841865013</v>
      </c>
      <c r="P1295">
        <f t="shared" si="262"/>
        <v>9.0205882352941185</v>
      </c>
      <c r="Q1295" t="str">
        <f t="shared" si="267"/>
        <v>theater</v>
      </c>
      <c r="R1295" t="str">
        <f t="shared" si="268"/>
        <v>plays</v>
      </c>
      <c r="S1295" s="11">
        <f t="shared" si="265"/>
        <v>42292.701053240744</v>
      </c>
      <c r="T1295" s="11">
        <f t="shared" si="266"/>
        <v>42322.742719907401</v>
      </c>
    </row>
    <row r="1296" spans="1:20" ht="42.75" x14ac:dyDescent="0.4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264"/>
        <v>0.81967213114754101</v>
      </c>
      <c r="P1296">
        <f t="shared" si="262"/>
        <v>4.0666666666666663E-2</v>
      </c>
      <c r="Q1296" t="str">
        <f t="shared" si="267"/>
        <v>theater</v>
      </c>
      <c r="R1296" t="str">
        <f t="shared" si="268"/>
        <v>plays</v>
      </c>
      <c r="S1296" s="11">
        <f t="shared" si="265"/>
        <v>42278.453668981485</v>
      </c>
      <c r="T1296" s="11">
        <f t="shared" si="266"/>
        <v>42296.458333333328</v>
      </c>
    </row>
    <row r="1297" spans="1:20" ht="42.75" x14ac:dyDescent="0.4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264"/>
        <v>0.98077677520596307</v>
      </c>
      <c r="P1297">
        <f t="shared" si="262"/>
        <v>5.0979999999999999</v>
      </c>
      <c r="Q1297" t="str">
        <f t="shared" si="267"/>
        <v>theater</v>
      </c>
      <c r="R1297" t="str">
        <f t="shared" si="268"/>
        <v>plays</v>
      </c>
      <c r="S1297" s="11">
        <f t="shared" si="265"/>
        <v>42184.572881944448</v>
      </c>
      <c r="T1297" s="11">
        <f t="shared" si="266"/>
        <v>42214.708333333328</v>
      </c>
    </row>
    <row r="1298" spans="1:20" ht="57" x14ac:dyDescent="0.4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264"/>
        <v>0.70833333333333337</v>
      </c>
      <c r="P1298">
        <f t="shared" si="262"/>
        <v>0.48</v>
      </c>
      <c r="Q1298" t="str">
        <f t="shared" si="267"/>
        <v>theater</v>
      </c>
      <c r="R1298" t="str">
        <f t="shared" si="268"/>
        <v>plays</v>
      </c>
      <c r="S1298" s="11">
        <f t="shared" si="265"/>
        <v>42423.050613425927</v>
      </c>
      <c r="T1298" s="11">
        <f t="shared" si="266"/>
        <v>42443.008946759262</v>
      </c>
    </row>
    <row r="1299" spans="1:20" ht="42.75" x14ac:dyDescent="0.4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264"/>
        <v>0.91303355398310893</v>
      </c>
      <c r="P1299">
        <f t="shared" si="262"/>
        <v>25.770588235294117</v>
      </c>
      <c r="Q1299" t="str">
        <f t="shared" si="267"/>
        <v>theater</v>
      </c>
      <c r="R1299" t="str">
        <f t="shared" si="268"/>
        <v>plays</v>
      </c>
      <c r="S1299" s="11">
        <f t="shared" si="265"/>
        <v>42461.747199074074</v>
      </c>
      <c r="T1299" s="11">
        <f t="shared" si="266"/>
        <v>42491.747199074074</v>
      </c>
    </row>
    <row r="1300" spans="1:20" ht="42.75" x14ac:dyDescent="0.4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264"/>
        <v>0.95556617295747726</v>
      </c>
      <c r="P1300">
        <f t="shared" si="262"/>
        <v>0.10465000000000001</v>
      </c>
      <c r="Q1300" t="str">
        <f t="shared" si="267"/>
        <v>theater</v>
      </c>
      <c r="R1300" t="str">
        <f t="shared" si="268"/>
        <v>plays</v>
      </c>
      <c r="S1300" s="11">
        <f t="shared" si="265"/>
        <v>42458.680925925932</v>
      </c>
      <c r="T1300" s="11">
        <f t="shared" si="266"/>
        <v>42488.680925925932</v>
      </c>
    </row>
    <row r="1301" spans="1:20" ht="42.75" x14ac:dyDescent="0.4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264"/>
        <v>0.80645161290322576</v>
      </c>
      <c r="P1301">
        <f t="shared" si="262"/>
        <v>2.17</v>
      </c>
      <c r="Q1301" t="str">
        <f t="shared" si="267"/>
        <v>theater</v>
      </c>
      <c r="R1301" t="str">
        <f t="shared" si="268"/>
        <v>plays</v>
      </c>
      <c r="S1301" s="11">
        <f t="shared" si="265"/>
        <v>42169.814340277779</v>
      </c>
      <c r="T1301" s="11">
        <f t="shared" si="266"/>
        <v>42199.814340277779</v>
      </c>
    </row>
    <row r="1302" spans="1:20" ht="42.75" x14ac:dyDescent="0.4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264"/>
        <v>0.7407407407407407</v>
      </c>
      <c r="P1302">
        <f t="shared" si="262"/>
        <v>1.1571428571428573</v>
      </c>
      <c r="Q1302" t="str">
        <f t="shared" si="267"/>
        <v>theater</v>
      </c>
      <c r="R1302" t="str">
        <f t="shared" si="268"/>
        <v>plays</v>
      </c>
      <c r="S1302" s="11">
        <f t="shared" si="265"/>
        <v>42483.675208333334</v>
      </c>
      <c r="T1302" s="11">
        <f t="shared" si="266"/>
        <v>42522.789583333331</v>
      </c>
    </row>
    <row r="1303" spans="1:20" ht="42.75" x14ac:dyDescent="0.4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264"/>
        <v>0.97323600973236013</v>
      </c>
      <c r="P1303">
        <f t="shared" si="262"/>
        <v>0.68500000000000005</v>
      </c>
      <c r="Q1303" t="str">
        <f t="shared" si="267"/>
        <v>theater</v>
      </c>
      <c r="R1303" t="str">
        <f t="shared" si="268"/>
        <v>plays</v>
      </c>
      <c r="S1303" s="11">
        <f t="shared" si="265"/>
        <v>42195.749745370369</v>
      </c>
      <c r="T1303" s="11">
        <f t="shared" si="266"/>
        <v>42206.125</v>
      </c>
    </row>
    <row r="1304" spans="1:20" ht="42.75" x14ac:dyDescent="0.4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264"/>
        <v>1</v>
      </c>
      <c r="P1304">
        <f t="shared" si="262"/>
        <v>1.25</v>
      </c>
      <c r="Q1304" t="str">
        <f t="shared" si="267"/>
        <v>theater</v>
      </c>
      <c r="R1304" t="str">
        <f t="shared" si="268"/>
        <v>plays</v>
      </c>
      <c r="S1304" s="11">
        <f t="shared" si="265"/>
        <v>42675.057997685188</v>
      </c>
      <c r="T1304" s="11">
        <f t="shared" si="266"/>
        <v>42705.099664351852</v>
      </c>
    </row>
    <row r="1305" spans="1:20" ht="28.5" x14ac:dyDescent="0.4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264"/>
        <v>0.76769032688254113</v>
      </c>
      <c r="P1305">
        <f t="shared" si="262"/>
        <v>1.8236520000000001</v>
      </c>
      <c r="Q1305" t="str">
        <f t="shared" si="267"/>
        <v>theater</v>
      </c>
      <c r="R1305" t="str">
        <f t="shared" si="268"/>
        <v>plays</v>
      </c>
      <c r="S1305" s="11">
        <f t="shared" si="265"/>
        <v>42566.441203703704</v>
      </c>
      <c r="T1305" s="11">
        <f t="shared" si="266"/>
        <v>42582.458333333328</v>
      </c>
    </row>
    <row r="1306" spans="1:20" ht="42.75" x14ac:dyDescent="0.4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264"/>
        <v>2.5235000946312534</v>
      </c>
      <c r="P1306">
        <f t="shared" ref="P1306:P1317" si="269">AVERAGE($E1306/$D1305)</f>
        <v>4.5288571428571425</v>
      </c>
      <c r="Q1306" t="str">
        <f>LEFT(N1306,10)</f>
        <v>technology</v>
      </c>
      <c r="R1306" t="str">
        <f>RIGHT(N1306,9)</f>
        <v>wearables</v>
      </c>
      <c r="S1306" s="11">
        <f t="shared" si="265"/>
        <v>42747.194502314815</v>
      </c>
      <c r="T1306" s="11">
        <f t="shared" si="266"/>
        <v>42807.152835648143</v>
      </c>
    </row>
    <row r="1307" spans="1:20" ht="42.75" x14ac:dyDescent="0.4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264"/>
        <v>3.849608623123316</v>
      </c>
      <c r="P1307">
        <f t="shared" si="269"/>
        <v>0.194825</v>
      </c>
      <c r="Q1307" t="str">
        <f t="shared" ref="Q1307:Q1345" si="270">LEFT(N1307,10)</f>
        <v>technology</v>
      </c>
      <c r="R1307" t="str">
        <f t="shared" ref="R1307:R1345" si="271">RIGHT(N1307,9)</f>
        <v>wearables</v>
      </c>
      <c r="S1307" s="11">
        <f t="shared" si="265"/>
        <v>42543.665601851855</v>
      </c>
      <c r="T1307" s="11">
        <f t="shared" si="266"/>
        <v>42572.729166666672</v>
      </c>
    </row>
    <row r="1308" spans="1:20" ht="57" x14ac:dyDescent="0.4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264"/>
        <v>1.5326524640871662</v>
      </c>
      <c r="P1308">
        <f t="shared" si="269"/>
        <v>2.3923666666666668</v>
      </c>
      <c r="Q1308" t="str">
        <f t="shared" si="270"/>
        <v>technology</v>
      </c>
      <c r="R1308" t="str">
        <f t="shared" si="271"/>
        <v>wearables</v>
      </c>
      <c r="S1308" s="11">
        <f t="shared" si="265"/>
        <v>41947.457569444443</v>
      </c>
      <c r="T1308" s="11">
        <f t="shared" si="266"/>
        <v>41977.457569444443</v>
      </c>
    </row>
    <row r="1309" spans="1:20" ht="28.5" x14ac:dyDescent="0.4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264"/>
        <v>8.6850790342192106</v>
      </c>
      <c r="P1309">
        <f t="shared" si="269"/>
        <v>5.2336363636363639E-2</v>
      </c>
      <c r="Q1309" t="str">
        <f t="shared" si="270"/>
        <v>technology</v>
      </c>
      <c r="R1309" t="str">
        <f t="shared" si="271"/>
        <v>wearables</v>
      </c>
      <c r="S1309" s="11">
        <f t="shared" si="265"/>
        <v>42387.503229166665</v>
      </c>
      <c r="T1309" s="11">
        <f t="shared" si="266"/>
        <v>42417.503229166665</v>
      </c>
    </row>
    <row r="1310" spans="1:20" ht="28.5" x14ac:dyDescent="0.4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264"/>
        <v>8.8028169014084501</v>
      </c>
      <c r="P1310">
        <f t="shared" si="269"/>
        <v>2.2720000000000001E-2</v>
      </c>
      <c r="Q1310" t="str">
        <f t="shared" si="270"/>
        <v>technology</v>
      </c>
      <c r="R1310" t="str">
        <f t="shared" si="271"/>
        <v>wearables</v>
      </c>
      <c r="S1310" s="11">
        <f t="shared" si="265"/>
        <v>42611.613564814819</v>
      </c>
      <c r="T1310" s="11">
        <f t="shared" si="266"/>
        <v>42651.613564814819</v>
      </c>
    </row>
    <row r="1311" spans="1:20" ht="42.75" x14ac:dyDescent="0.4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264"/>
        <v>0.89292646944638554</v>
      </c>
      <c r="P1311">
        <f t="shared" si="269"/>
        <v>1.2879</v>
      </c>
      <c r="Q1311" t="str">
        <f t="shared" si="270"/>
        <v>technology</v>
      </c>
      <c r="R1311" t="str">
        <f t="shared" si="271"/>
        <v>wearables</v>
      </c>
      <c r="S1311" s="11">
        <f t="shared" si="265"/>
        <v>42257.882731481484</v>
      </c>
      <c r="T1311" s="11">
        <f t="shared" si="266"/>
        <v>42292.882731481484</v>
      </c>
    </row>
    <row r="1312" spans="1:20" ht="42.75" x14ac:dyDescent="0.4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264"/>
        <v>6.4516129032258061</v>
      </c>
      <c r="P1312">
        <f t="shared" si="269"/>
        <v>0.26956521739130435</v>
      </c>
      <c r="Q1312" t="str">
        <f t="shared" si="270"/>
        <v>technology</v>
      </c>
      <c r="R1312" t="str">
        <f t="shared" si="271"/>
        <v>wearables</v>
      </c>
      <c r="S1312" s="11">
        <f t="shared" si="265"/>
        <v>42556.667245370365</v>
      </c>
      <c r="T1312" s="11">
        <f t="shared" si="266"/>
        <v>42601.667245370365</v>
      </c>
    </row>
    <row r="1313" spans="1:20" ht="42.75" x14ac:dyDescent="0.4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264"/>
        <v>3.1222680154864495</v>
      </c>
      <c r="P1313">
        <f t="shared" si="269"/>
        <v>4.0034999999999998</v>
      </c>
      <c r="Q1313" t="str">
        <f t="shared" si="270"/>
        <v>technology</v>
      </c>
      <c r="R1313" t="str">
        <f t="shared" si="271"/>
        <v>wearables</v>
      </c>
      <c r="S1313" s="11">
        <f t="shared" si="265"/>
        <v>42669.802303240736</v>
      </c>
      <c r="T1313" s="11">
        <f t="shared" si="266"/>
        <v>42704.843969907408</v>
      </c>
    </row>
    <row r="1314" spans="1:20" ht="42.75" x14ac:dyDescent="0.4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264"/>
        <v>164.28571428571428</v>
      </c>
      <c r="P1314">
        <f t="shared" si="269"/>
        <v>1.12E-4</v>
      </c>
      <c r="Q1314" t="str">
        <f t="shared" si="270"/>
        <v>technology</v>
      </c>
      <c r="R1314" t="str">
        <f t="shared" si="271"/>
        <v>wearables</v>
      </c>
      <c r="S1314" s="11">
        <f t="shared" si="265"/>
        <v>42082.702800925923</v>
      </c>
      <c r="T1314" s="11">
        <f t="shared" si="266"/>
        <v>42112.702800925923</v>
      </c>
    </row>
    <row r="1315" spans="1:20" ht="42.75" x14ac:dyDescent="0.4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264"/>
        <v>3.213883978788366</v>
      </c>
      <c r="P1315">
        <f t="shared" si="269"/>
        <v>2.7056521739130437</v>
      </c>
      <c r="Q1315" t="str">
        <f t="shared" si="270"/>
        <v>technology</v>
      </c>
      <c r="R1315" t="str">
        <f t="shared" si="271"/>
        <v>wearables</v>
      </c>
      <c r="S1315" s="11">
        <f t="shared" si="265"/>
        <v>42402.709652777776</v>
      </c>
      <c r="T1315" s="11">
        <f t="shared" si="266"/>
        <v>42432.709652777776</v>
      </c>
    </row>
    <row r="1316" spans="1:20" ht="42.75" x14ac:dyDescent="0.4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264"/>
        <v>88.757396449704146</v>
      </c>
      <c r="P1316">
        <f t="shared" si="269"/>
        <v>5.0700000000000002E-2</v>
      </c>
      <c r="Q1316" t="str">
        <f t="shared" si="270"/>
        <v>technology</v>
      </c>
      <c r="R1316" t="str">
        <f t="shared" si="271"/>
        <v>wearables</v>
      </c>
      <c r="S1316" s="11">
        <f t="shared" si="265"/>
        <v>42604.669675925921</v>
      </c>
      <c r="T1316" s="11">
        <f t="shared" si="266"/>
        <v>42664.669675925921</v>
      </c>
    </row>
    <row r="1317" spans="1:20" ht="28.5" x14ac:dyDescent="0.4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264"/>
        <v>2.4750024750024751</v>
      </c>
      <c r="P1317">
        <f t="shared" si="269"/>
        <v>0.22446666666666668</v>
      </c>
      <c r="Q1317" t="str">
        <f t="shared" si="270"/>
        <v>technology</v>
      </c>
      <c r="R1317" t="str">
        <f t="shared" si="271"/>
        <v>wearables</v>
      </c>
      <c r="S1317" s="11">
        <f t="shared" si="265"/>
        <v>42278.498240740737</v>
      </c>
      <c r="T1317" s="11">
        <f t="shared" si="266"/>
        <v>42314.041666666672</v>
      </c>
    </row>
    <row r="1318" spans="1:20" ht="42.75" x14ac:dyDescent="0.4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264"/>
        <v>75000</v>
      </c>
      <c r="P1318">
        <f>AVERAGE(E1318,D1318)</f>
        <v>37500.5</v>
      </c>
      <c r="Q1318" t="str">
        <f t="shared" si="270"/>
        <v>technology</v>
      </c>
      <c r="R1318" t="str">
        <f t="shared" si="271"/>
        <v>wearables</v>
      </c>
      <c r="S1318" s="11">
        <f t="shared" si="265"/>
        <v>42393.961909722217</v>
      </c>
      <c r="T1318" s="11">
        <f t="shared" si="266"/>
        <v>42428.961909722217</v>
      </c>
    </row>
    <row r="1319" spans="1:20" ht="57" x14ac:dyDescent="0.4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264"/>
        <v>17.441353449027645</v>
      </c>
      <c r="P1319">
        <f t="shared" ref="P1319:P1333" si="272">AVERAGE($E1319/$D1318)</f>
        <v>0.15289333333333333</v>
      </c>
      <c r="Q1319" t="str">
        <f t="shared" si="270"/>
        <v>technology</v>
      </c>
      <c r="R1319" t="str">
        <f t="shared" si="271"/>
        <v>wearables</v>
      </c>
      <c r="S1319" s="11">
        <f t="shared" si="265"/>
        <v>42520.235486111109</v>
      </c>
      <c r="T1319" s="11">
        <f t="shared" si="266"/>
        <v>42572.583333333328</v>
      </c>
    </row>
    <row r="1320" spans="1:20" ht="42.75" x14ac:dyDescent="0.4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264"/>
        <v>6.5252854812398047</v>
      </c>
      <c r="P1320">
        <f t="shared" si="272"/>
        <v>3.065E-2</v>
      </c>
      <c r="Q1320" t="str">
        <f t="shared" si="270"/>
        <v>technology</v>
      </c>
      <c r="R1320" t="str">
        <f t="shared" si="271"/>
        <v>wearables</v>
      </c>
      <c r="S1320" s="11">
        <f t="shared" si="265"/>
        <v>41985.043657407412</v>
      </c>
      <c r="T1320" s="11">
        <f t="shared" si="266"/>
        <v>42015.043657407412</v>
      </c>
    </row>
    <row r="1321" spans="1:20" ht="42.75" x14ac:dyDescent="0.4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264"/>
        <v>6.6210045662100461</v>
      </c>
      <c r="P1321">
        <f t="shared" si="272"/>
        <v>2.1899999999999999E-2</v>
      </c>
      <c r="Q1321" t="str">
        <f t="shared" si="270"/>
        <v>technology</v>
      </c>
      <c r="R1321" t="str">
        <f t="shared" si="271"/>
        <v>wearables</v>
      </c>
      <c r="S1321" s="11">
        <f t="shared" si="265"/>
        <v>41816.812094907407</v>
      </c>
      <c r="T1321" s="11">
        <f t="shared" si="266"/>
        <v>41831.666666666664</v>
      </c>
    </row>
    <row r="1322" spans="1:20" ht="42.75" x14ac:dyDescent="0.4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264"/>
        <v>198.80715705765408</v>
      </c>
      <c r="P1322">
        <f t="shared" si="272"/>
        <v>8.6724137931034478E-2</v>
      </c>
      <c r="Q1322" t="str">
        <f t="shared" si="270"/>
        <v>technology</v>
      </c>
      <c r="R1322" t="str">
        <f t="shared" si="271"/>
        <v>wearables</v>
      </c>
      <c r="S1322" s="11">
        <f t="shared" si="265"/>
        <v>42705.690347222218</v>
      </c>
      <c r="T1322" s="11">
        <f t="shared" si="266"/>
        <v>42734.958333333328</v>
      </c>
    </row>
    <row r="1323" spans="1:20" ht="42.75" x14ac:dyDescent="0.4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264"/>
        <v>76.756936368167473</v>
      </c>
      <c r="P1323">
        <f t="shared" si="272"/>
        <v>6.019E-2</v>
      </c>
      <c r="Q1323" t="str">
        <f t="shared" si="270"/>
        <v>technology</v>
      </c>
      <c r="R1323" t="str">
        <f t="shared" si="271"/>
        <v>wearables</v>
      </c>
      <c r="S1323" s="11">
        <f t="shared" si="265"/>
        <v>42697.74927083333</v>
      </c>
      <c r="T1323" s="11">
        <f t="shared" si="266"/>
        <v>42727.74927083333</v>
      </c>
    </row>
    <row r="1324" spans="1:20" ht="42.75" x14ac:dyDescent="0.4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264"/>
        <v>330.18867924528303</v>
      </c>
      <c r="P1324">
        <f t="shared" si="272"/>
        <v>2.2943722943722945E-4</v>
      </c>
      <c r="Q1324" t="str">
        <f t="shared" si="270"/>
        <v>technology</v>
      </c>
      <c r="R1324" t="str">
        <f t="shared" si="271"/>
        <v>wearables</v>
      </c>
      <c r="S1324" s="11">
        <f t="shared" si="265"/>
        <v>42115.656539351854</v>
      </c>
      <c r="T1324" s="11">
        <f t="shared" si="266"/>
        <v>42145.656539351854</v>
      </c>
    </row>
    <row r="1325" spans="1:20" ht="42.75" x14ac:dyDescent="0.4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264"/>
        <v>11.261261261261261</v>
      </c>
      <c r="P1325">
        <f t="shared" si="272"/>
        <v>3.8057142857142859E-2</v>
      </c>
      <c r="Q1325" t="str">
        <f t="shared" si="270"/>
        <v>technology</v>
      </c>
      <c r="R1325" t="str">
        <f t="shared" si="271"/>
        <v>wearables</v>
      </c>
      <c r="S1325" s="11">
        <f t="shared" si="265"/>
        <v>42451.698449074072</v>
      </c>
      <c r="T1325" s="11">
        <f t="shared" si="266"/>
        <v>42486.288194444445</v>
      </c>
    </row>
    <row r="1326" spans="1:20" ht="42.75" x14ac:dyDescent="0.4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264"/>
        <v>10.16260162601626</v>
      </c>
      <c r="P1326">
        <f t="shared" si="272"/>
        <v>0.32800000000000001</v>
      </c>
      <c r="Q1326" t="str">
        <f t="shared" si="270"/>
        <v>technology</v>
      </c>
      <c r="R1326" t="str">
        <f t="shared" si="271"/>
        <v>wearables</v>
      </c>
      <c r="S1326" s="11">
        <f t="shared" si="265"/>
        <v>42626.633703703701</v>
      </c>
      <c r="T1326" s="11">
        <f t="shared" si="266"/>
        <v>42656.633703703701</v>
      </c>
    </row>
    <row r="1327" spans="1:20" ht="42.75" x14ac:dyDescent="0.4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264"/>
        <v>41.152263374485599</v>
      </c>
      <c r="P1327">
        <f t="shared" si="272"/>
        <v>9.7199999999999995E-3</v>
      </c>
      <c r="Q1327" t="str">
        <f t="shared" si="270"/>
        <v>technology</v>
      </c>
      <c r="R1327" t="str">
        <f t="shared" si="271"/>
        <v>wearables</v>
      </c>
      <c r="S1327" s="11">
        <f t="shared" si="265"/>
        <v>42704.086053240739</v>
      </c>
      <c r="T1327" s="11">
        <f t="shared" si="266"/>
        <v>42734.086053240739</v>
      </c>
    </row>
    <row r="1328" spans="1:20" ht="42.75" x14ac:dyDescent="0.4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264"/>
        <v>88.495575221238937</v>
      </c>
      <c r="P1328">
        <f t="shared" si="272"/>
        <v>5.6500000000000002E-2</v>
      </c>
      <c r="Q1328" t="str">
        <f t="shared" si="270"/>
        <v>technology</v>
      </c>
      <c r="R1328" t="str">
        <f t="shared" si="271"/>
        <v>wearables</v>
      </c>
      <c r="S1328" s="11">
        <f t="shared" si="265"/>
        <v>41974.791990740734</v>
      </c>
      <c r="T1328" s="11">
        <f t="shared" si="266"/>
        <v>42019.791990740734</v>
      </c>
    </row>
    <row r="1329" spans="1:20" ht="42.75" x14ac:dyDescent="0.4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264"/>
        <v>28.152492668621701</v>
      </c>
      <c r="P1329">
        <f t="shared" si="272"/>
        <v>1.7049999999999999E-2</v>
      </c>
      <c r="Q1329" t="str">
        <f t="shared" si="270"/>
        <v>technology</v>
      </c>
      <c r="R1329" t="str">
        <f t="shared" si="271"/>
        <v>wearables</v>
      </c>
      <c r="S1329" s="11">
        <f t="shared" si="265"/>
        <v>42123.678645833337</v>
      </c>
      <c r="T1329" s="11">
        <f t="shared" si="266"/>
        <v>42153.678645833337</v>
      </c>
    </row>
    <row r="1330" spans="1:20" ht="42.75" x14ac:dyDescent="0.4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264"/>
        <v>42.906178489702519</v>
      </c>
      <c r="P1330">
        <f t="shared" si="272"/>
        <v>3.6416666666666667E-2</v>
      </c>
      <c r="Q1330" t="str">
        <f t="shared" si="270"/>
        <v>technology</v>
      </c>
      <c r="R1330" t="str">
        <f t="shared" si="271"/>
        <v>wearables</v>
      </c>
      <c r="S1330" s="11">
        <f t="shared" si="265"/>
        <v>42612.642754629633</v>
      </c>
      <c r="T1330" s="11">
        <f t="shared" si="266"/>
        <v>42657.642754629633</v>
      </c>
    </row>
    <row r="1331" spans="1:20" ht="42.75" x14ac:dyDescent="0.4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264"/>
        <v>122.54901960784314</v>
      </c>
      <c r="P1331">
        <f t="shared" si="272"/>
        <v>5.4400000000000004E-3</v>
      </c>
      <c r="Q1331" t="str">
        <f t="shared" si="270"/>
        <v>technology</v>
      </c>
      <c r="R1331" t="str">
        <f t="shared" si="271"/>
        <v>wearables</v>
      </c>
      <c r="S1331" s="11">
        <f t="shared" si="265"/>
        <v>41935.221585648149</v>
      </c>
      <c r="T1331" s="11">
        <f t="shared" si="266"/>
        <v>41975.263252314813</v>
      </c>
    </row>
    <row r="1332" spans="1:20" ht="42.75" x14ac:dyDescent="0.4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264"/>
        <v>4.4455734789787886</v>
      </c>
      <c r="P1332">
        <f t="shared" si="272"/>
        <v>0.15745999999999999</v>
      </c>
      <c r="Q1332" t="str">
        <f t="shared" si="270"/>
        <v>technology</v>
      </c>
      <c r="R1332" t="str">
        <f t="shared" si="271"/>
        <v>wearables</v>
      </c>
      <c r="S1332" s="11">
        <f t="shared" si="265"/>
        <v>42522.276724537034</v>
      </c>
      <c r="T1332" s="11">
        <f t="shared" si="266"/>
        <v>42553.166666666672</v>
      </c>
    </row>
    <row r="1333" spans="1:20" ht="42.75" x14ac:dyDescent="0.4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264"/>
        <v>73.163593795727252</v>
      </c>
      <c r="P1333">
        <f t="shared" si="272"/>
        <v>9.7628571428571426E-2</v>
      </c>
      <c r="Q1333" t="str">
        <f t="shared" si="270"/>
        <v>technology</v>
      </c>
      <c r="R1333" t="str">
        <f t="shared" si="271"/>
        <v>wearables</v>
      </c>
      <c r="S1333" s="11">
        <f t="shared" si="265"/>
        <v>42569.50409722222</v>
      </c>
      <c r="T1333" s="11">
        <f t="shared" si="266"/>
        <v>42599.50409722222</v>
      </c>
    </row>
    <row r="1334" spans="1:20" ht="42.75" x14ac:dyDescent="0.4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 t="str">
        <f t="shared" ref="O1334:O1335" si="273">IFERROR($D1334/$E1334,"0")</f>
        <v>0</v>
      </c>
      <c r="P1334">
        <f t="shared" ref="P1334:P1335" si="274">AVERAGE(E1334,D1334)</f>
        <v>5057.5</v>
      </c>
      <c r="Q1334" t="str">
        <f t="shared" si="270"/>
        <v>technology</v>
      </c>
      <c r="R1334" t="str">
        <f t="shared" si="271"/>
        <v>wearables</v>
      </c>
      <c r="S1334" s="11">
        <f t="shared" si="265"/>
        <v>42732.060277777782</v>
      </c>
      <c r="T1334" s="11">
        <f t="shared" si="266"/>
        <v>42762.060277777782</v>
      </c>
    </row>
    <row r="1335" spans="1:20" ht="42.75" x14ac:dyDescent="0.4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 t="str">
        <f t="shared" si="273"/>
        <v>0</v>
      </c>
      <c r="P1335">
        <f t="shared" si="274"/>
        <v>1250</v>
      </c>
      <c r="Q1335" t="str">
        <f t="shared" si="270"/>
        <v>technology</v>
      </c>
      <c r="R1335" t="str">
        <f t="shared" si="271"/>
        <v>wearables</v>
      </c>
      <c r="S1335" s="11">
        <f t="shared" si="265"/>
        <v>41806.106770833336</v>
      </c>
      <c r="T1335" s="11">
        <f t="shared" si="266"/>
        <v>41836.106770833336</v>
      </c>
    </row>
    <row r="1336" spans="1:20" ht="42.75" x14ac:dyDescent="0.4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264"/>
        <v>9.2987485142976993</v>
      </c>
      <c r="P1336">
        <f t="shared" ref="P1336:P1341" si="275">AVERAGE($E1336/$D1335)</f>
        <v>5.7211999999999996</v>
      </c>
      <c r="Q1336" t="str">
        <f t="shared" si="270"/>
        <v>technology</v>
      </c>
      <c r="R1336" t="str">
        <f t="shared" si="271"/>
        <v>wearables</v>
      </c>
      <c r="S1336" s="11">
        <f t="shared" si="265"/>
        <v>42410.774155092593</v>
      </c>
      <c r="T1336" s="11">
        <f t="shared" si="266"/>
        <v>42440.774155092593</v>
      </c>
    </row>
    <row r="1337" spans="1:20" ht="42.75" x14ac:dyDescent="0.4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264"/>
        <v>5.0607287449392713</v>
      </c>
      <c r="P1337">
        <f t="shared" si="275"/>
        <v>3.7142857142857144E-2</v>
      </c>
      <c r="Q1337" t="str">
        <f t="shared" si="270"/>
        <v>technology</v>
      </c>
      <c r="R1337" t="str">
        <f t="shared" si="271"/>
        <v>wearables</v>
      </c>
      <c r="S1337" s="11">
        <f t="shared" si="265"/>
        <v>42313.936365740738</v>
      </c>
      <c r="T1337" s="11">
        <f t="shared" si="266"/>
        <v>42343.936365740738</v>
      </c>
    </row>
    <row r="1338" spans="1:20" ht="42.75" x14ac:dyDescent="0.4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264"/>
        <v>1.1772046099332525</v>
      </c>
      <c r="P1338">
        <f t="shared" si="275"/>
        <v>3.3978799999999998</v>
      </c>
      <c r="Q1338" t="str">
        <f t="shared" si="270"/>
        <v>technology</v>
      </c>
      <c r="R1338" t="str">
        <f t="shared" si="271"/>
        <v>wearables</v>
      </c>
      <c r="S1338" s="11">
        <f t="shared" si="265"/>
        <v>41955.863750000004</v>
      </c>
      <c r="T1338" s="11">
        <f t="shared" si="266"/>
        <v>41990.863750000004</v>
      </c>
    </row>
    <row r="1339" spans="1:20" ht="42.75" x14ac:dyDescent="0.4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264"/>
        <v>2.0250293629257623</v>
      </c>
      <c r="P1339">
        <f t="shared" si="275"/>
        <v>0.24690999999999999</v>
      </c>
      <c r="Q1339" t="str">
        <f t="shared" si="270"/>
        <v>technology</v>
      </c>
      <c r="R1339" t="str">
        <f t="shared" si="271"/>
        <v>wearables</v>
      </c>
      <c r="S1339" s="11">
        <f t="shared" si="265"/>
        <v>42767.577303240745</v>
      </c>
      <c r="T1339" s="11">
        <f t="shared" si="266"/>
        <v>42797.577303240745</v>
      </c>
    </row>
    <row r="1340" spans="1:20" ht="42.75" x14ac:dyDescent="0.4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264"/>
        <v>30.272452068617557</v>
      </c>
      <c r="P1340">
        <f t="shared" si="275"/>
        <v>1.9820000000000001E-2</v>
      </c>
      <c r="Q1340" t="str">
        <f t="shared" si="270"/>
        <v>technology</v>
      </c>
      <c r="R1340" t="str">
        <f t="shared" si="271"/>
        <v>wearables</v>
      </c>
      <c r="S1340" s="11">
        <f t="shared" si="265"/>
        <v>42188.803622685184</v>
      </c>
      <c r="T1340" s="11">
        <f t="shared" si="266"/>
        <v>42218.803622685184</v>
      </c>
    </row>
    <row r="1341" spans="1:20" ht="28.5" x14ac:dyDescent="0.4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264"/>
        <v>15.073861923424781</v>
      </c>
      <c r="P1341">
        <f t="shared" si="275"/>
        <v>0.11056666666666666</v>
      </c>
      <c r="Q1341" t="str">
        <f t="shared" si="270"/>
        <v>technology</v>
      </c>
      <c r="R1341" t="str">
        <f t="shared" si="271"/>
        <v>wearables</v>
      </c>
      <c r="S1341" s="11">
        <f t="shared" si="265"/>
        <v>41936.647164351853</v>
      </c>
      <c r="T1341" s="11">
        <f t="shared" si="266"/>
        <v>41981.688831018517</v>
      </c>
    </row>
    <row r="1342" spans="1:20" ht="42.75" x14ac:dyDescent="0.4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 t="str">
        <f>IFERROR($D1342/$E1342,"0")</f>
        <v>0</v>
      </c>
      <c r="P1342">
        <f>AVERAGE(E1342,D1342)</f>
        <v>840</v>
      </c>
      <c r="Q1342" t="str">
        <f t="shared" si="270"/>
        <v>technology</v>
      </c>
      <c r="R1342" t="str">
        <f t="shared" si="271"/>
        <v>wearables</v>
      </c>
      <c r="S1342" s="11">
        <f t="shared" si="265"/>
        <v>41836.595520833333</v>
      </c>
      <c r="T1342" s="11">
        <f t="shared" si="266"/>
        <v>41866.595520833333</v>
      </c>
    </row>
    <row r="1343" spans="1:20" ht="42.75" x14ac:dyDescent="0.4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264"/>
        <v>1.4212620807276861</v>
      </c>
      <c r="P1343">
        <f t="shared" ref="P1343:P1406" si="276">AVERAGE($E1343/$D1342)</f>
        <v>10.470238095238095</v>
      </c>
      <c r="Q1343" t="str">
        <f t="shared" si="270"/>
        <v>technology</v>
      </c>
      <c r="R1343" t="str">
        <f t="shared" si="271"/>
        <v>wearables</v>
      </c>
      <c r="S1343" s="11">
        <f t="shared" si="265"/>
        <v>42612.624039351853</v>
      </c>
      <c r="T1343" s="11">
        <f t="shared" si="266"/>
        <v>42644.624039351853</v>
      </c>
    </row>
    <row r="1344" spans="1:20" ht="42.75" x14ac:dyDescent="0.4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264"/>
        <v>500</v>
      </c>
      <c r="P1344">
        <f t="shared" si="276"/>
        <v>4.0000000000000001E-3</v>
      </c>
      <c r="Q1344" t="str">
        <f t="shared" si="270"/>
        <v>technology</v>
      </c>
      <c r="R1344" t="str">
        <f t="shared" si="271"/>
        <v>wearables</v>
      </c>
      <c r="S1344" s="11">
        <f t="shared" si="265"/>
        <v>42172.816423611104</v>
      </c>
      <c r="T1344" s="11">
        <f t="shared" si="266"/>
        <v>42202.816423611104</v>
      </c>
    </row>
    <row r="1345" spans="1:20" ht="42.75" x14ac:dyDescent="0.4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264"/>
        <v>0.97753621771686638</v>
      </c>
      <c r="P1345">
        <f t="shared" si="276"/>
        <v>1.02298</v>
      </c>
      <c r="Q1345" t="str">
        <f t="shared" si="270"/>
        <v>technology</v>
      </c>
      <c r="R1345" t="str">
        <f t="shared" si="271"/>
        <v>wearables</v>
      </c>
      <c r="S1345" s="11">
        <f t="shared" si="265"/>
        <v>42542.526423611111</v>
      </c>
      <c r="T1345" s="11">
        <f t="shared" si="266"/>
        <v>42601.165972222225</v>
      </c>
    </row>
    <row r="1346" spans="1:20" ht="42.75" x14ac:dyDescent="0.4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si="264"/>
        <v>0.26473702788563358</v>
      </c>
      <c r="P1346">
        <f t="shared" si="276"/>
        <v>0.11332</v>
      </c>
      <c r="Q1346" t="str">
        <f>LEFT(N1346,10)</f>
        <v>publishing</v>
      </c>
      <c r="R1346" t="str">
        <f>RIGHT(N1346,10)</f>
        <v>nonfiction</v>
      </c>
      <c r="S1346" s="11">
        <f t="shared" si="265"/>
        <v>42522.789803240739</v>
      </c>
      <c r="T1346" s="11">
        <f t="shared" si="266"/>
        <v>42551.789803240739</v>
      </c>
    </row>
    <row r="1347" spans="1:20" ht="42.75" x14ac:dyDescent="0.4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ref="O1347:O1410" si="277">$D1347/$E1347</f>
        <v>0.8</v>
      </c>
      <c r="P1347">
        <f t="shared" si="276"/>
        <v>0.25</v>
      </c>
      <c r="Q1347" t="str">
        <f t="shared" ref="Q1347:Q1365" si="278">LEFT(N1347,10)</f>
        <v>publishing</v>
      </c>
      <c r="R1347" t="str">
        <f t="shared" ref="R1347:R1365" si="279">RIGHT(N1347,10)</f>
        <v>nonfiction</v>
      </c>
      <c r="S1347" s="11">
        <f t="shared" ref="S1347:S1410" si="280">(((J1347/60)/60)/24)+DATE(1970,1,1)</f>
        <v>41799.814340277779</v>
      </c>
      <c r="T1347" s="11">
        <f t="shared" ref="T1347:T1410" si="281">(((I1347/60)/60)/24)+DATE(1970,1,1)</f>
        <v>41834.814340277779</v>
      </c>
    </row>
    <row r="1348" spans="1:20" ht="42.75" x14ac:dyDescent="0.4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277"/>
        <v>0.67876437179664773</v>
      </c>
      <c r="P1348">
        <f t="shared" si="276"/>
        <v>24.063333333333333</v>
      </c>
      <c r="Q1348" t="str">
        <f t="shared" si="278"/>
        <v>publishing</v>
      </c>
      <c r="R1348" t="str">
        <f t="shared" si="279"/>
        <v>nonfiction</v>
      </c>
      <c r="S1348" s="11">
        <f t="shared" si="280"/>
        <v>41422.075821759259</v>
      </c>
      <c r="T1348" s="11">
        <f t="shared" si="281"/>
        <v>41452.075821759259</v>
      </c>
    </row>
    <row r="1349" spans="1:20" ht="42.75" x14ac:dyDescent="0.4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277"/>
        <v>0.97847358121330719</v>
      </c>
      <c r="P1349">
        <f t="shared" si="276"/>
        <v>0.52142857142857146</v>
      </c>
      <c r="Q1349" t="str">
        <f t="shared" si="278"/>
        <v>publishing</v>
      </c>
      <c r="R1349" t="str">
        <f t="shared" si="279"/>
        <v>nonfiction</v>
      </c>
      <c r="S1349" s="11">
        <f t="shared" si="280"/>
        <v>42040.638020833328</v>
      </c>
      <c r="T1349" s="11">
        <f t="shared" si="281"/>
        <v>42070.638020833328</v>
      </c>
    </row>
    <row r="1350" spans="1:20" ht="42.75" x14ac:dyDescent="0.4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277"/>
        <v>0.98162071846282373</v>
      </c>
      <c r="P1350">
        <f t="shared" si="276"/>
        <v>2.3940000000000001</v>
      </c>
      <c r="Q1350" t="str">
        <f t="shared" si="278"/>
        <v>publishing</v>
      </c>
      <c r="R1350" t="str">
        <f t="shared" si="279"/>
        <v>nonfiction</v>
      </c>
      <c r="S1350" s="11">
        <f t="shared" si="280"/>
        <v>41963.506168981476</v>
      </c>
      <c r="T1350" s="11">
        <f t="shared" si="281"/>
        <v>41991.506168981476</v>
      </c>
    </row>
    <row r="1351" spans="1:20" ht="42.75" x14ac:dyDescent="0.4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277"/>
        <v>0.48971596474045054</v>
      </c>
      <c r="P1351">
        <f t="shared" si="276"/>
        <v>1.7378723404255318</v>
      </c>
      <c r="Q1351" t="str">
        <f t="shared" si="278"/>
        <v>publishing</v>
      </c>
      <c r="R1351" t="str">
        <f t="shared" si="279"/>
        <v>nonfiction</v>
      </c>
      <c r="S1351" s="11">
        <f t="shared" si="280"/>
        <v>42317.33258101852</v>
      </c>
      <c r="T1351" s="11">
        <f t="shared" si="281"/>
        <v>42354.290972222225</v>
      </c>
    </row>
    <row r="1352" spans="1:20" ht="42.75" x14ac:dyDescent="0.4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277"/>
        <v>0.96107640557424312</v>
      </c>
      <c r="P1352">
        <f t="shared" si="276"/>
        <v>1.0405</v>
      </c>
      <c r="Q1352" t="str">
        <f t="shared" si="278"/>
        <v>publishing</v>
      </c>
      <c r="R1352" t="str">
        <f t="shared" si="279"/>
        <v>nonfiction</v>
      </c>
      <c r="S1352" s="11">
        <f t="shared" si="280"/>
        <v>42334.013124999998</v>
      </c>
      <c r="T1352" s="11">
        <f t="shared" si="281"/>
        <v>42364.013124999998</v>
      </c>
    </row>
    <row r="1353" spans="1:20" ht="28.5" x14ac:dyDescent="0.4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277"/>
        <v>0.98750802350269096</v>
      </c>
      <c r="P1353">
        <f t="shared" si="276"/>
        <v>4.0506000000000002</v>
      </c>
      <c r="Q1353" t="str">
        <f t="shared" si="278"/>
        <v>publishing</v>
      </c>
      <c r="R1353" t="str">
        <f t="shared" si="279"/>
        <v>nonfiction</v>
      </c>
      <c r="S1353" s="11">
        <f t="shared" si="280"/>
        <v>42382.74009259259</v>
      </c>
      <c r="T1353" s="11">
        <f t="shared" si="281"/>
        <v>42412.74009259259</v>
      </c>
    </row>
    <row r="1354" spans="1:20" ht="42.75" x14ac:dyDescent="0.4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277"/>
        <v>0.73453797561333922</v>
      </c>
      <c r="P1354">
        <f t="shared" si="276"/>
        <v>0.68069999999999997</v>
      </c>
      <c r="Q1354" t="str">
        <f t="shared" si="278"/>
        <v>publishing</v>
      </c>
      <c r="R1354" t="str">
        <f t="shared" si="279"/>
        <v>nonfiction</v>
      </c>
      <c r="S1354" s="11">
        <f t="shared" si="280"/>
        <v>42200.578310185185</v>
      </c>
      <c r="T1354" s="11">
        <f t="shared" si="281"/>
        <v>42252.165972222225</v>
      </c>
    </row>
    <row r="1355" spans="1:20" ht="28.5" x14ac:dyDescent="0.4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277"/>
        <v>0.74850299401197606</v>
      </c>
      <c r="P1355">
        <f t="shared" si="276"/>
        <v>0.1336</v>
      </c>
      <c r="Q1355" t="str">
        <f t="shared" si="278"/>
        <v>publishing</v>
      </c>
      <c r="R1355" t="str">
        <f t="shared" si="279"/>
        <v>nonfiction</v>
      </c>
      <c r="S1355" s="11">
        <f t="shared" si="280"/>
        <v>41309.11791666667</v>
      </c>
      <c r="T1355" s="11">
        <f t="shared" si="281"/>
        <v>41344</v>
      </c>
    </row>
    <row r="1356" spans="1:20" ht="42.75" x14ac:dyDescent="0.4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277"/>
        <v>0.76775431861804222</v>
      </c>
      <c r="P1356">
        <f t="shared" si="276"/>
        <v>1.5629999999999999</v>
      </c>
      <c r="Q1356" t="str">
        <f t="shared" si="278"/>
        <v>publishing</v>
      </c>
      <c r="R1356" t="str">
        <f t="shared" si="279"/>
        <v>nonfiction</v>
      </c>
      <c r="S1356" s="11">
        <f t="shared" si="280"/>
        <v>42502.807627314818</v>
      </c>
      <c r="T1356" s="11">
        <f t="shared" si="281"/>
        <v>42532.807627314818</v>
      </c>
    </row>
    <row r="1357" spans="1:20" ht="57" x14ac:dyDescent="0.4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277"/>
        <v>0.81512879034887509</v>
      </c>
      <c r="P1357">
        <f t="shared" si="276"/>
        <v>2.5558333333333332</v>
      </c>
      <c r="Q1357" t="str">
        <f t="shared" si="278"/>
        <v>publishing</v>
      </c>
      <c r="R1357" t="str">
        <f t="shared" si="279"/>
        <v>nonfiction</v>
      </c>
      <c r="S1357" s="11">
        <f t="shared" si="280"/>
        <v>41213.254687499997</v>
      </c>
      <c r="T1357" s="11">
        <f t="shared" si="281"/>
        <v>41243.416666666664</v>
      </c>
    </row>
    <row r="1358" spans="1:20" ht="42.75" x14ac:dyDescent="0.4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277"/>
        <v>0.54701426741918668</v>
      </c>
      <c r="P1358">
        <f t="shared" si="276"/>
        <v>2.486224</v>
      </c>
      <c r="Q1358" t="str">
        <f t="shared" si="278"/>
        <v>publishing</v>
      </c>
      <c r="R1358" t="str">
        <f t="shared" si="279"/>
        <v>nonfiction</v>
      </c>
      <c r="S1358" s="11">
        <f t="shared" si="280"/>
        <v>41430.038888888892</v>
      </c>
      <c r="T1358" s="11">
        <f t="shared" si="281"/>
        <v>41460.038888888892</v>
      </c>
    </row>
    <row r="1359" spans="1:20" ht="42.75" x14ac:dyDescent="0.4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277"/>
        <v>0.79808459696727851</v>
      </c>
      <c r="P1359">
        <f t="shared" si="276"/>
        <v>0.73705882352941177</v>
      </c>
      <c r="Q1359" t="str">
        <f t="shared" si="278"/>
        <v>publishing</v>
      </c>
      <c r="R1359" t="str">
        <f t="shared" si="279"/>
        <v>nonfiction</v>
      </c>
      <c r="S1359" s="11">
        <f t="shared" si="280"/>
        <v>41304.962233796294</v>
      </c>
      <c r="T1359" s="11">
        <f t="shared" si="281"/>
        <v>41334.249305555553</v>
      </c>
    </row>
    <row r="1360" spans="1:20" ht="42.75" x14ac:dyDescent="0.4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277"/>
        <v>0.89552238805970152</v>
      </c>
      <c r="P1360">
        <f t="shared" si="276"/>
        <v>1.675</v>
      </c>
      <c r="Q1360" t="str">
        <f t="shared" si="278"/>
        <v>publishing</v>
      </c>
      <c r="R1360" t="str">
        <f t="shared" si="279"/>
        <v>nonfiction</v>
      </c>
      <c r="S1360" s="11">
        <f t="shared" si="280"/>
        <v>40689.570868055554</v>
      </c>
      <c r="T1360" s="11">
        <f t="shared" si="281"/>
        <v>40719.570868055554</v>
      </c>
    </row>
    <row r="1361" spans="1:20" ht="42.75" x14ac:dyDescent="0.4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277"/>
        <v>0.86387434554973819</v>
      </c>
      <c r="P1361">
        <f t="shared" si="276"/>
        <v>0.25466666666666665</v>
      </c>
      <c r="Q1361" t="str">
        <f t="shared" si="278"/>
        <v>publishing</v>
      </c>
      <c r="R1361" t="str">
        <f t="shared" si="279"/>
        <v>nonfiction</v>
      </c>
      <c r="S1361" s="11">
        <f t="shared" si="280"/>
        <v>40668.814699074072</v>
      </c>
      <c r="T1361" s="11">
        <f t="shared" si="281"/>
        <v>40730.814699074072</v>
      </c>
    </row>
    <row r="1362" spans="1:20" ht="28.5" x14ac:dyDescent="0.4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277"/>
        <v>0.57736720554272514</v>
      </c>
      <c r="P1362">
        <f t="shared" si="276"/>
        <v>3.9363636363636365</v>
      </c>
      <c r="Q1362" t="str">
        <f t="shared" si="278"/>
        <v>publishing</v>
      </c>
      <c r="R1362" t="str">
        <f t="shared" si="279"/>
        <v>nonfiction</v>
      </c>
      <c r="S1362" s="11">
        <f t="shared" si="280"/>
        <v>41095.900694444441</v>
      </c>
      <c r="T1362" s="11">
        <f t="shared" si="281"/>
        <v>41123.900694444441</v>
      </c>
    </row>
    <row r="1363" spans="1:20" ht="42.75" x14ac:dyDescent="0.4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277"/>
        <v>0.79375578780261935</v>
      </c>
      <c r="P1363">
        <f t="shared" si="276"/>
        <v>5.0393333333333334</v>
      </c>
      <c r="Q1363" t="str">
        <f t="shared" si="278"/>
        <v>publishing</v>
      </c>
      <c r="R1363" t="str">
        <f t="shared" si="279"/>
        <v>nonfiction</v>
      </c>
      <c r="S1363" s="11">
        <f t="shared" si="280"/>
        <v>41781.717268518521</v>
      </c>
      <c r="T1363" s="11">
        <f t="shared" si="281"/>
        <v>41811.717268518521</v>
      </c>
    </row>
    <row r="1364" spans="1:20" ht="28.5" x14ac:dyDescent="0.4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277"/>
        <v>0.91659028414298804</v>
      </c>
      <c r="P1364">
        <f t="shared" si="276"/>
        <v>0.18183333333333335</v>
      </c>
      <c r="Q1364" t="str">
        <f t="shared" si="278"/>
        <v>publishing</v>
      </c>
      <c r="R1364" t="str">
        <f t="shared" si="279"/>
        <v>nonfiction</v>
      </c>
      <c r="S1364" s="11">
        <f t="shared" si="280"/>
        <v>41464.934386574074</v>
      </c>
      <c r="T1364" s="11">
        <f t="shared" si="281"/>
        <v>41524.934386574074</v>
      </c>
    </row>
    <row r="1365" spans="1:20" ht="42.75" x14ac:dyDescent="0.4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277"/>
        <v>1</v>
      </c>
      <c r="P1365">
        <f t="shared" si="276"/>
        <v>0.2</v>
      </c>
      <c r="Q1365" t="str">
        <f t="shared" si="278"/>
        <v>publishing</v>
      </c>
      <c r="R1365" t="str">
        <f t="shared" si="279"/>
        <v>nonfiction</v>
      </c>
      <c r="S1365" s="11">
        <f t="shared" si="280"/>
        <v>42396.8440625</v>
      </c>
      <c r="T1365" s="11">
        <f t="shared" si="281"/>
        <v>42415.332638888889</v>
      </c>
    </row>
    <row r="1366" spans="1:20" ht="42.75" x14ac:dyDescent="0.4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277"/>
        <v>0.84286574352799515</v>
      </c>
      <c r="P1366">
        <f t="shared" si="276"/>
        <v>249.15</v>
      </c>
      <c r="Q1366" t="str">
        <f>LEFT(N1366,5)</f>
        <v>music</v>
      </c>
      <c r="R1366" t="str">
        <f>RIGHT(N1366,4)</f>
        <v>rock</v>
      </c>
      <c r="S1366" s="11">
        <f t="shared" si="280"/>
        <v>41951.695671296293</v>
      </c>
      <c r="T1366" s="11">
        <f t="shared" si="281"/>
        <v>42011.6956712963</v>
      </c>
    </row>
    <row r="1367" spans="1:20" ht="42.75" x14ac:dyDescent="0.4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277"/>
        <v>0.99734042553191493</v>
      </c>
      <c r="P1367">
        <f t="shared" si="276"/>
        <v>0.17904761904761904</v>
      </c>
      <c r="Q1367" t="str">
        <f>LEFT(N1367,5)</f>
        <v>music</v>
      </c>
      <c r="R1367" t="str">
        <f t="shared" ref="R1367:R1405" si="282">RIGHT(N1367,4)</f>
        <v>rock</v>
      </c>
      <c r="S1367" s="11">
        <f t="shared" si="280"/>
        <v>42049.733240740738</v>
      </c>
      <c r="T1367" s="11">
        <f t="shared" si="281"/>
        <v>42079.691574074073</v>
      </c>
    </row>
    <row r="1368" spans="1:20" x14ac:dyDescent="0.4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277"/>
        <v>0.79058133026376953</v>
      </c>
      <c r="P1368">
        <f t="shared" si="276"/>
        <v>1.2648920000000001</v>
      </c>
      <c r="Q1368" t="str">
        <f t="shared" ref="Q1368:Q1405" si="283">LEFT(N1368,5)</f>
        <v>music</v>
      </c>
      <c r="R1368" t="str">
        <f t="shared" si="282"/>
        <v>rock</v>
      </c>
      <c r="S1368" s="11">
        <f t="shared" si="280"/>
        <v>41924.996099537035</v>
      </c>
      <c r="T1368" s="11">
        <f t="shared" si="281"/>
        <v>41970.037766203706</v>
      </c>
    </row>
    <row r="1369" spans="1:20" ht="42.75" x14ac:dyDescent="0.4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277"/>
        <v>0.87519691930684407</v>
      </c>
      <c r="P1369">
        <f t="shared" si="276"/>
        <v>0.76173333333333337</v>
      </c>
      <c r="Q1369" t="str">
        <f t="shared" si="283"/>
        <v>music</v>
      </c>
      <c r="R1369" t="str">
        <f t="shared" si="282"/>
        <v>rock</v>
      </c>
      <c r="S1369" s="11">
        <f t="shared" si="280"/>
        <v>42292.002893518518</v>
      </c>
      <c r="T1369" s="11">
        <f t="shared" si="281"/>
        <v>42322.044560185182</v>
      </c>
    </row>
    <row r="1370" spans="1:20" ht="42.75" x14ac:dyDescent="0.4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277"/>
        <v>0.90334236675700086</v>
      </c>
      <c r="P1370">
        <f t="shared" si="276"/>
        <v>1.107</v>
      </c>
      <c r="Q1370" t="str">
        <f t="shared" si="283"/>
        <v>music</v>
      </c>
      <c r="R1370" t="str">
        <f t="shared" si="282"/>
        <v>rock</v>
      </c>
      <c r="S1370" s="11">
        <f t="shared" si="280"/>
        <v>42146.190902777773</v>
      </c>
      <c r="T1370" s="11">
        <f t="shared" si="281"/>
        <v>42170.190902777773</v>
      </c>
    </row>
    <row r="1371" spans="1:20" ht="42.75" x14ac:dyDescent="0.4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277"/>
        <v>0.94923443773259697</v>
      </c>
      <c r="P1371">
        <f t="shared" si="276"/>
        <v>6.8181259999999995</v>
      </c>
      <c r="Q1371" t="str">
        <f t="shared" si="283"/>
        <v>music</v>
      </c>
      <c r="R1371" t="str">
        <f t="shared" si="282"/>
        <v>rock</v>
      </c>
      <c r="S1371" s="11">
        <f t="shared" si="280"/>
        <v>41710.594282407408</v>
      </c>
      <c r="T1371" s="11">
        <f t="shared" si="281"/>
        <v>41740.594282407408</v>
      </c>
    </row>
    <row r="1372" spans="1:20" ht="28.5" x14ac:dyDescent="0.4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277"/>
        <v>0.96463022508038587</v>
      </c>
      <c r="P1372">
        <f t="shared" si="276"/>
        <v>4.8053152039555007E-2</v>
      </c>
      <c r="Q1372" t="str">
        <f t="shared" si="283"/>
        <v>music</v>
      </c>
      <c r="R1372" t="str">
        <f t="shared" si="282"/>
        <v>rock</v>
      </c>
      <c r="S1372" s="11">
        <f t="shared" si="280"/>
        <v>41548.00335648148</v>
      </c>
      <c r="T1372" s="11">
        <f t="shared" si="281"/>
        <v>41563.00335648148</v>
      </c>
    </row>
    <row r="1373" spans="1:20" ht="42.75" x14ac:dyDescent="0.4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277"/>
        <v>0.9338225483655771</v>
      </c>
      <c r="P1373">
        <f t="shared" si="276"/>
        <v>4.996666666666667</v>
      </c>
      <c r="Q1373" t="str">
        <f t="shared" si="283"/>
        <v>music</v>
      </c>
      <c r="R1373" t="str">
        <f t="shared" si="282"/>
        <v>rock</v>
      </c>
      <c r="S1373" s="11">
        <f t="shared" si="280"/>
        <v>42101.758587962962</v>
      </c>
      <c r="T1373" s="11">
        <f t="shared" si="281"/>
        <v>42131.758587962962</v>
      </c>
    </row>
    <row r="1374" spans="1:20" x14ac:dyDescent="0.4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277"/>
        <v>0.80645161290322576</v>
      </c>
      <c r="P1374">
        <f t="shared" si="276"/>
        <v>8.8584083440491498E-2</v>
      </c>
      <c r="Q1374" t="str">
        <f t="shared" si="283"/>
        <v>music</v>
      </c>
      <c r="R1374" t="str">
        <f t="shared" si="282"/>
        <v>rock</v>
      </c>
      <c r="S1374" s="11">
        <f t="shared" si="280"/>
        <v>41072.739953703705</v>
      </c>
      <c r="T1374" s="11">
        <f t="shared" si="281"/>
        <v>41102.739953703705</v>
      </c>
    </row>
    <row r="1375" spans="1:20" ht="28.5" x14ac:dyDescent="0.4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277"/>
        <v>0.95229025807065992</v>
      </c>
      <c r="P1375">
        <f t="shared" si="276"/>
        <v>21.001999999999999</v>
      </c>
      <c r="Q1375" t="str">
        <f t="shared" si="283"/>
        <v>music</v>
      </c>
      <c r="R1375" t="str">
        <f t="shared" si="282"/>
        <v>rock</v>
      </c>
      <c r="S1375" s="11">
        <f t="shared" si="280"/>
        <v>42704.95177083333</v>
      </c>
      <c r="T1375" s="11">
        <f t="shared" si="281"/>
        <v>42734.95177083333</v>
      </c>
    </row>
    <row r="1376" spans="1:20" ht="42.75" x14ac:dyDescent="0.4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277"/>
        <v>0.52779732582688244</v>
      </c>
      <c r="P1376">
        <f t="shared" si="276"/>
        <v>0.28420000000000001</v>
      </c>
      <c r="Q1376" t="str">
        <f t="shared" si="283"/>
        <v>music</v>
      </c>
      <c r="R1376" t="str">
        <f t="shared" si="282"/>
        <v>rock</v>
      </c>
      <c r="S1376" s="11">
        <f t="shared" si="280"/>
        <v>42424.161898148144</v>
      </c>
      <c r="T1376" s="11">
        <f t="shared" si="281"/>
        <v>42454.12023148148</v>
      </c>
    </row>
    <row r="1377" spans="1:20" ht="42.75" x14ac:dyDescent="0.4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277"/>
        <v>0.58368597694440394</v>
      </c>
      <c r="P1377">
        <f t="shared" si="276"/>
        <v>4.5686666666666671</v>
      </c>
      <c r="Q1377" t="str">
        <f t="shared" si="283"/>
        <v>music</v>
      </c>
      <c r="R1377" t="str">
        <f t="shared" si="282"/>
        <v>rock</v>
      </c>
      <c r="S1377" s="11">
        <f t="shared" si="280"/>
        <v>42720.066192129627</v>
      </c>
      <c r="T1377" s="11">
        <f t="shared" si="281"/>
        <v>42750.066192129627</v>
      </c>
    </row>
    <row r="1378" spans="1:20" ht="28.5" x14ac:dyDescent="0.4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277"/>
        <v>0.39606080068507815</v>
      </c>
      <c r="P1378">
        <f t="shared" si="276"/>
        <v>2.3355000000000001</v>
      </c>
      <c r="Q1378" t="str">
        <f t="shared" si="283"/>
        <v>music</v>
      </c>
      <c r="R1378" t="str">
        <f t="shared" si="282"/>
        <v>rock</v>
      </c>
      <c r="S1378" s="11">
        <f t="shared" si="280"/>
        <v>42677.669050925921</v>
      </c>
      <c r="T1378" s="11">
        <f t="shared" si="281"/>
        <v>42707.710717592592</v>
      </c>
    </row>
    <row r="1379" spans="1:20" ht="42.75" x14ac:dyDescent="0.4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277"/>
        <v>0.86092715231788075</v>
      </c>
      <c r="P1379">
        <f t="shared" si="276"/>
        <v>0.4081081081081081</v>
      </c>
      <c r="Q1379" t="str">
        <f t="shared" si="283"/>
        <v>music</v>
      </c>
      <c r="R1379" t="str">
        <f t="shared" si="282"/>
        <v>rock</v>
      </c>
      <c r="S1379" s="11">
        <f t="shared" si="280"/>
        <v>42747.219560185185</v>
      </c>
      <c r="T1379" s="11">
        <f t="shared" si="281"/>
        <v>42769.174305555556</v>
      </c>
    </row>
    <row r="1380" spans="1:20" x14ac:dyDescent="0.4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277"/>
        <v>0.49176297024834031</v>
      </c>
      <c r="P1380">
        <f t="shared" si="276"/>
        <v>3.1284615384615386</v>
      </c>
      <c r="Q1380" t="str">
        <f t="shared" si="283"/>
        <v>music</v>
      </c>
      <c r="R1380" t="str">
        <f t="shared" si="282"/>
        <v>rock</v>
      </c>
      <c r="S1380" s="11">
        <f t="shared" si="280"/>
        <v>42568.759374999994</v>
      </c>
      <c r="T1380" s="11">
        <f t="shared" si="281"/>
        <v>42583.759374999994</v>
      </c>
    </row>
    <row r="1381" spans="1:20" ht="28.5" x14ac:dyDescent="0.4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277"/>
        <v>0.89605734767025091</v>
      </c>
      <c r="P1381">
        <f t="shared" si="276"/>
        <v>5.58</v>
      </c>
      <c r="Q1381" t="str">
        <f t="shared" si="283"/>
        <v>music</v>
      </c>
      <c r="R1381" t="str">
        <f t="shared" si="282"/>
        <v>rock</v>
      </c>
      <c r="S1381" s="11">
        <f t="shared" si="280"/>
        <v>42130.491620370376</v>
      </c>
      <c r="T1381" s="11">
        <f t="shared" si="281"/>
        <v>42160.491620370376</v>
      </c>
    </row>
    <row r="1382" spans="1:20" ht="28.5" x14ac:dyDescent="0.4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277"/>
        <v>0.23584905660377359</v>
      </c>
      <c r="P1382">
        <f t="shared" si="276"/>
        <v>1.06E-2</v>
      </c>
      <c r="Q1382" t="str">
        <f t="shared" si="283"/>
        <v>music</v>
      </c>
      <c r="R1382" t="str">
        <f t="shared" si="282"/>
        <v>rock</v>
      </c>
      <c r="S1382" s="11">
        <f t="shared" si="280"/>
        <v>42141.762800925921</v>
      </c>
      <c r="T1382" s="11">
        <f t="shared" si="281"/>
        <v>42164.083333333328</v>
      </c>
    </row>
    <row r="1383" spans="1:20" ht="42.75" x14ac:dyDescent="0.4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277"/>
        <v>0.93370681605975725</v>
      </c>
      <c r="P1383">
        <f t="shared" si="276"/>
        <v>214.2</v>
      </c>
      <c r="Q1383" t="str">
        <f t="shared" si="283"/>
        <v>music</v>
      </c>
      <c r="R1383" t="str">
        <f t="shared" si="282"/>
        <v>rock</v>
      </c>
      <c r="S1383" s="11">
        <f t="shared" si="280"/>
        <v>42703.214409722219</v>
      </c>
      <c r="T1383" s="11">
        <f t="shared" si="281"/>
        <v>42733.214409722219</v>
      </c>
    </row>
    <row r="1384" spans="1:20" ht="42.75" x14ac:dyDescent="0.4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277"/>
        <v>0.95819858665708468</v>
      </c>
      <c r="P1384">
        <f t="shared" si="276"/>
        <v>1.6698</v>
      </c>
      <c r="Q1384" t="str">
        <f t="shared" si="283"/>
        <v>music</v>
      </c>
      <c r="R1384" t="str">
        <f t="shared" si="282"/>
        <v>rock</v>
      </c>
      <c r="S1384" s="11">
        <f t="shared" si="280"/>
        <v>41370.800185185188</v>
      </c>
      <c r="T1384" s="11">
        <f t="shared" si="281"/>
        <v>41400.800185185188</v>
      </c>
    </row>
    <row r="1385" spans="1:20" ht="42.75" x14ac:dyDescent="0.4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277"/>
        <v>0.47078964262786216</v>
      </c>
      <c r="P1385">
        <f t="shared" si="276"/>
        <v>0.58412500000000001</v>
      </c>
      <c r="Q1385" t="str">
        <f t="shared" si="283"/>
        <v>music</v>
      </c>
      <c r="R1385" t="str">
        <f t="shared" si="282"/>
        <v>rock</v>
      </c>
      <c r="S1385" s="11">
        <f t="shared" si="280"/>
        <v>42707.074976851851</v>
      </c>
      <c r="T1385" s="11">
        <f t="shared" si="281"/>
        <v>42727.074976851851</v>
      </c>
    </row>
    <row r="1386" spans="1:20" ht="42.75" x14ac:dyDescent="0.4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277"/>
        <v>0.80589454294266638</v>
      </c>
      <c r="P1386">
        <f t="shared" si="276"/>
        <v>1.9740909090909091</v>
      </c>
      <c r="Q1386" t="str">
        <f t="shared" si="283"/>
        <v>music</v>
      </c>
      <c r="R1386" t="str">
        <f t="shared" si="282"/>
        <v>rock</v>
      </c>
      <c r="S1386" s="11">
        <f t="shared" si="280"/>
        <v>42160.735208333332</v>
      </c>
      <c r="T1386" s="11">
        <f t="shared" si="281"/>
        <v>42190.735208333332</v>
      </c>
    </row>
    <row r="1387" spans="1:20" ht="42.75" x14ac:dyDescent="0.4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277"/>
        <v>0.90574685054837312</v>
      </c>
      <c r="P1387">
        <f t="shared" si="276"/>
        <v>2.5235685714285712</v>
      </c>
      <c r="Q1387" t="str">
        <f t="shared" si="283"/>
        <v>music</v>
      </c>
      <c r="R1387" t="str">
        <f t="shared" si="282"/>
        <v>rock</v>
      </c>
      <c r="S1387" s="11">
        <f t="shared" si="280"/>
        <v>42433.688900462963</v>
      </c>
      <c r="T1387" s="11">
        <f t="shared" si="281"/>
        <v>42489.507638888885</v>
      </c>
    </row>
    <row r="1388" spans="1:20" ht="28.5" x14ac:dyDescent="0.4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277"/>
        <v>0.45714285714285713</v>
      </c>
      <c r="P1388">
        <f t="shared" si="276"/>
        <v>0.109375</v>
      </c>
      <c r="Q1388" t="str">
        <f t="shared" si="283"/>
        <v>music</v>
      </c>
      <c r="R1388" t="str">
        <f t="shared" si="282"/>
        <v>rock</v>
      </c>
      <c r="S1388" s="11">
        <f t="shared" si="280"/>
        <v>42184.646863425922</v>
      </c>
      <c r="T1388" s="11">
        <f t="shared" si="281"/>
        <v>42214.646863425922</v>
      </c>
    </row>
    <row r="1389" spans="1:20" ht="42.75" x14ac:dyDescent="0.4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277"/>
        <v>0.73193046660567251</v>
      </c>
      <c r="P1389">
        <f t="shared" si="276"/>
        <v>13.6625</v>
      </c>
      <c r="Q1389" t="str">
        <f t="shared" si="283"/>
        <v>music</v>
      </c>
      <c r="R1389" t="str">
        <f t="shared" si="282"/>
        <v>rock</v>
      </c>
      <c r="S1389" s="11">
        <f t="shared" si="280"/>
        <v>42126.92123842593</v>
      </c>
      <c r="T1389" s="11">
        <f t="shared" si="281"/>
        <v>42158.1875</v>
      </c>
    </row>
    <row r="1390" spans="1:20" ht="42.75" x14ac:dyDescent="0.4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277"/>
        <v>0.74179904070548053</v>
      </c>
      <c r="P1390">
        <f t="shared" si="276"/>
        <v>1.6850924999999999</v>
      </c>
      <c r="Q1390" t="str">
        <f t="shared" si="283"/>
        <v>music</v>
      </c>
      <c r="R1390" t="str">
        <f t="shared" si="282"/>
        <v>rock</v>
      </c>
      <c r="S1390" s="11">
        <f t="shared" si="280"/>
        <v>42634.614780092597</v>
      </c>
      <c r="T1390" s="11">
        <f t="shared" si="281"/>
        <v>42660.676388888889</v>
      </c>
    </row>
    <row r="1391" spans="1:20" ht="28.5" x14ac:dyDescent="0.4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277"/>
        <v>0.68775790921595603</v>
      </c>
      <c r="P1391">
        <f t="shared" si="276"/>
        <v>0.1454</v>
      </c>
      <c r="Q1391" t="str">
        <f t="shared" si="283"/>
        <v>music</v>
      </c>
      <c r="R1391" t="str">
        <f t="shared" si="282"/>
        <v>rock</v>
      </c>
      <c r="S1391" s="11">
        <f t="shared" si="280"/>
        <v>42565.480983796297</v>
      </c>
      <c r="T1391" s="11">
        <f t="shared" si="281"/>
        <v>42595.480983796297</v>
      </c>
    </row>
    <row r="1392" spans="1:20" ht="42.75" x14ac:dyDescent="0.4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277"/>
        <v>0.91653027823240585</v>
      </c>
      <c r="P1392">
        <f t="shared" si="276"/>
        <v>6.11</v>
      </c>
      <c r="Q1392" t="str">
        <f t="shared" si="283"/>
        <v>music</v>
      </c>
      <c r="R1392" t="str">
        <f t="shared" si="282"/>
        <v>rock</v>
      </c>
      <c r="S1392" s="11">
        <f t="shared" si="280"/>
        <v>42087.803310185183</v>
      </c>
      <c r="T1392" s="11">
        <f t="shared" si="281"/>
        <v>42121.716666666667</v>
      </c>
    </row>
    <row r="1393" spans="1:20" ht="42.75" x14ac:dyDescent="0.4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277"/>
        <v>0.90744101633393826</v>
      </c>
      <c r="P1393">
        <f t="shared" si="276"/>
        <v>0.19678571428571429</v>
      </c>
      <c r="Q1393" t="str">
        <f t="shared" si="283"/>
        <v>music</v>
      </c>
      <c r="R1393" t="str">
        <f t="shared" si="282"/>
        <v>rock</v>
      </c>
      <c r="S1393" s="11">
        <f t="shared" si="280"/>
        <v>42193.650671296295</v>
      </c>
      <c r="T1393" s="11">
        <f t="shared" si="281"/>
        <v>42238.207638888889</v>
      </c>
    </row>
    <row r="1394" spans="1:20" ht="42.75" x14ac:dyDescent="0.4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277"/>
        <v>0.87997184090109115</v>
      </c>
      <c r="P1394">
        <f t="shared" si="276"/>
        <v>5.6820000000000004</v>
      </c>
      <c r="Q1394" t="str">
        <f t="shared" si="283"/>
        <v>music</v>
      </c>
      <c r="R1394" t="str">
        <f t="shared" si="282"/>
        <v>rock</v>
      </c>
      <c r="S1394" s="11">
        <f t="shared" si="280"/>
        <v>42401.154930555553</v>
      </c>
      <c r="T1394" s="11">
        <f t="shared" si="281"/>
        <v>42432.154930555553</v>
      </c>
    </row>
    <row r="1395" spans="1:20" x14ac:dyDescent="0.4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277"/>
        <v>0.97703957010258913</v>
      </c>
      <c r="P1395">
        <f t="shared" si="276"/>
        <v>4.0940000000000003</v>
      </c>
      <c r="Q1395" t="str">
        <f t="shared" si="283"/>
        <v>music</v>
      </c>
      <c r="R1395" t="str">
        <f t="shared" si="282"/>
        <v>rock</v>
      </c>
      <c r="S1395" s="11">
        <f t="shared" si="280"/>
        <v>42553.681979166664</v>
      </c>
      <c r="T1395" s="11">
        <f t="shared" si="281"/>
        <v>42583.681979166664</v>
      </c>
    </row>
    <row r="1396" spans="1:20" ht="42.75" x14ac:dyDescent="0.4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277"/>
        <v>0.81877729257641918</v>
      </c>
      <c r="P1396">
        <f t="shared" si="276"/>
        <v>9.1600000000000001E-2</v>
      </c>
      <c r="Q1396" t="str">
        <f t="shared" si="283"/>
        <v>music</v>
      </c>
      <c r="R1396" t="str">
        <f t="shared" si="282"/>
        <v>rock</v>
      </c>
      <c r="S1396" s="11">
        <f t="shared" si="280"/>
        <v>42752.144976851851</v>
      </c>
      <c r="T1396" s="11">
        <f t="shared" si="281"/>
        <v>42795.125</v>
      </c>
    </row>
    <row r="1397" spans="1:20" x14ac:dyDescent="0.4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277"/>
        <v>0.89376915219611852</v>
      </c>
      <c r="P1397">
        <f t="shared" si="276"/>
        <v>5.2213333333333329</v>
      </c>
      <c r="Q1397" t="str">
        <f t="shared" si="283"/>
        <v>music</v>
      </c>
      <c r="R1397" t="str">
        <f t="shared" si="282"/>
        <v>rock</v>
      </c>
      <c r="S1397" s="11">
        <f t="shared" si="280"/>
        <v>42719.90834490741</v>
      </c>
      <c r="T1397" s="11">
        <f t="shared" si="281"/>
        <v>42749.90834490741</v>
      </c>
    </row>
    <row r="1398" spans="1:20" ht="42.75" x14ac:dyDescent="0.4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277"/>
        <v>0.93196644920782856</v>
      </c>
      <c r="P1398">
        <f t="shared" si="276"/>
        <v>1.8394285714285714</v>
      </c>
      <c r="Q1398" t="str">
        <f t="shared" si="283"/>
        <v>music</v>
      </c>
      <c r="R1398" t="str">
        <f t="shared" si="282"/>
        <v>rock</v>
      </c>
      <c r="S1398" s="11">
        <f t="shared" si="280"/>
        <v>42018.99863425926</v>
      </c>
      <c r="T1398" s="11">
        <f t="shared" si="281"/>
        <v>42048.99863425926</v>
      </c>
    </row>
    <row r="1399" spans="1:20" ht="42.75" x14ac:dyDescent="0.4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277"/>
        <v>0.87834870443566093</v>
      </c>
      <c r="P1399">
        <f t="shared" si="276"/>
        <v>1.8975</v>
      </c>
      <c r="Q1399" t="str">
        <f t="shared" si="283"/>
        <v>music</v>
      </c>
      <c r="R1399" t="str">
        <f t="shared" si="282"/>
        <v>rock</v>
      </c>
      <c r="S1399" s="11">
        <f t="shared" si="280"/>
        <v>42640.917939814812</v>
      </c>
      <c r="T1399" s="11">
        <f t="shared" si="281"/>
        <v>42670.888194444444</v>
      </c>
    </row>
    <row r="1400" spans="1:20" ht="42.75" x14ac:dyDescent="0.4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277"/>
        <v>0.91172813924575213</v>
      </c>
      <c r="P1400">
        <f t="shared" si="276"/>
        <v>0.48259999999999997</v>
      </c>
      <c r="Q1400" t="str">
        <f t="shared" si="283"/>
        <v>music</v>
      </c>
      <c r="R1400" t="str">
        <f t="shared" si="282"/>
        <v>rock</v>
      </c>
      <c r="S1400" s="11">
        <f t="shared" si="280"/>
        <v>42526.874236111107</v>
      </c>
      <c r="T1400" s="11">
        <f t="shared" si="281"/>
        <v>42556.874236111107</v>
      </c>
    </row>
    <row r="1401" spans="1:20" ht="42.75" x14ac:dyDescent="0.4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277"/>
        <v>0.79274200651810089</v>
      </c>
      <c r="P1401">
        <f t="shared" si="276"/>
        <v>2.5802272727272726</v>
      </c>
      <c r="Q1401" t="str">
        <f t="shared" si="283"/>
        <v>music</v>
      </c>
      <c r="R1401" t="str">
        <f t="shared" si="282"/>
        <v>rock</v>
      </c>
      <c r="S1401" s="11">
        <f t="shared" si="280"/>
        <v>41889.004317129627</v>
      </c>
      <c r="T1401" s="11">
        <f t="shared" si="281"/>
        <v>41919.004317129627</v>
      </c>
    </row>
    <row r="1402" spans="1:20" ht="42.75" x14ac:dyDescent="0.4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277"/>
        <v>0.59726962457337884</v>
      </c>
      <c r="P1402">
        <f t="shared" si="276"/>
        <v>6.5111111111111106E-2</v>
      </c>
      <c r="Q1402" t="str">
        <f t="shared" si="283"/>
        <v>music</v>
      </c>
      <c r="R1402" t="str">
        <f t="shared" si="282"/>
        <v>rock</v>
      </c>
      <c r="S1402" s="11">
        <f t="shared" si="280"/>
        <v>42498.341122685189</v>
      </c>
      <c r="T1402" s="11">
        <f t="shared" si="281"/>
        <v>42533.229166666672</v>
      </c>
    </row>
    <row r="1403" spans="1:20" ht="42.75" x14ac:dyDescent="0.4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277"/>
        <v>0.20140175622331427</v>
      </c>
      <c r="P1403">
        <f t="shared" si="276"/>
        <v>35.465714285714284</v>
      </c>
      <c r="Q1403" t="str">
        <f t="shared" si="283"/>
        <v>music</v>
      </c>
      <c r="R1403" t="str">
        <f t="shared" si="282"/>
        <v>rock</v>
      </c>
      <c r="S1403" s="11">
        <f t="shared" si="280"/>
        <v>41399.99622685185</v>
      </c>
      <c r="T1403" s="11">
        <f t="shared" si="281"/>
        <v>41420.99622685185</v>
      </c>
    </row>
    <row r="1404" spans="1:20" ht="42.75" x14ac:dyDescent="0.4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277"/>
        <v>0.91608647856357639</v>
      </c>
      <c r="P1404">
        <f t="shared" si="276"/>
        <v>1.0915999999999999</v>
      </c>
      <c r="Q1404" t="str">
        <f t="shared" si="283"/>
        <v>music</v>
      </c>
      <c r="R1404" t="str">
        <f t="shared" si="282"/>
        <v>rock</v>
      </c>
      <c r="S1404" s="11">
        <f t="shared" si="280"/>
        <v>42065.053368055553</v>
      </c>
      <c r="T1404" s="11">
        <f t="shared" si="281"/>
        <v>42125.011701388896</v>
      </c>
    </row>
    <row r="1405" spans="1:20" ht="42.75" x14ac:dyDescent="0.4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277"/>
        <v>0.97489641725566656</v>
      </c>
      <c r="P1405">
        <f t="shared" si="276"/>
        <v>1.6412</v>
      </c>
      <c r="Q1405" t="str">
        <f t="shared" si="283"/>
        <v>music</v>
      </c>
      <c r="R1405" t="str">
        <f t="shared" si="282"/>
        <v>rock</v>
      </c>
      <c r="S1405" s="11">
        <f t="shared" si="280"/>
        <v>41451.062905092593</v>
      </c>
      <c r="T1405" s="11">
        <f t="shared" si="281"/>
        <v>41481.062905092593</v>
      </c>
    </row>
    <row r="1406" spans="1:20" ht="42.75" x14ac:dyDescent="0.4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277"/>
        <v>60.165975103734439</v>
      </c>
      <c r="P1406">
        <f t="shared" si="276"/>
        <v>6.0249999999999998E-2</v>
      </c>
      <c r="Q1406" t="str">
        <f>LEFT(N1406,10)</f>
        <v>publishing</v>
      </c>
      <c r="R1406" t="str">
        <f>RIGHT(N1406,12)</f>
        <v>translations</v>
      </c>
      <c r="S1406" s="11">
        <f t="shared" si="280"/>
        <v>42032.510243055556</v>
      </c>
      <c r="T1406" s="11">
        <f t="shared" si="281"/>
        <v>42057.510243055556</v>
      </c>
    </row>
    <row r="1407" spans="1:20" ht="28.5" x14ac:dyDescent="0.4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277"/>
        <v>238.0952380952381</v>
      </c>
      <c r="P1407">
        <f t="shared" ref="P1407:P1410" si="284">AVERAGE($E1407/$D1406)</f>
        <v>7.241379310344828E-3</v>
      </c>
      <c r="Q1407" t="str">
        <f t="shared" ref="Q1407:Q1470" si="285">LEFT(N1407,10)</f>
        <v>publishing</v>
      </c>
      <c r="R1407" t="str">
        <f t="shared" ref="R1407:R1462" si="286">RIGHT(N1407,12)</f>
        <v>translations</v>
      </c>
      <c r="S1407" s="11">
        <f t="shared" si="280"/>
        <v>41941.680567129632</v>
      </c>
      <c r="T1407" s="11">
        <f t="shared" si="281"/>
        <v>41971.722233796296</v>
      </c>
    </row>
    <row r="1408" spans="1:20" x14ac:dyDescent="0.4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277"/>
        <v>800</v>
      </c>
      <c r="P1408">
        <f t="shared" si="284"/>
        <v>5.9999999999999995E-4</v>
      </c>
      <c r="Q1408" t="str">
        <f t="shared" si="285"/>
        <v>publishing</v>
      </c>
      <c r="R1408" t="str">
        <f t="shared" si="286"/>
        <v>translations</v>
      </c>
      <c r="S1408" s="11">
        <f t="shared" si="280"/>
        <v>42297.432951388888</v>
      </c>
      <c r="T1408" s="11">
        <f t="shared" si="281"/>
        <v>42350.416666666672</v>
      </c>
    </row>
    <row r="1409" spans="1:20" ht="42.75" x14ac:dyDescent="0.4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277"/>
        <v>200</v>
      </c>
      <c r="P1409">
        <f t="shared" si="284"/>
        <v>1.25E-3</v>
      </c>
      <c r="Q1409" t="str">
        <f t="shared" si="285"/>
        <v>publishing</v>
      </c>
      <c r="R1409" t="str">
        <f t="shared" si="286"/>
        <v>translations</v>
      </c>
      <c r="S1409" s="11">
        <f t="shared" si="280"/>
        <v>41838.536782407406</v>
      </c>
      <c r="T1409" s="11">
        <f t="shared" si="281"/>
        <v>41863.536782407406</v>
      </c>
    </row>
    <row r="1410" spans="1:20" ht="42.75" x14ac:dyDescent="0.4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si="277"/>
        <v>13.888888888888889</v>
      </c>
      <c r="P1410">
        <f t="shared" si="284"/>
        <v>2.4E-2</v>
      </c>
      <c r="Q1410" t="str">
        <f t="shared" si="285"/>
        <v>publishing</v>
      </c>
      <c r="R1410" t="str">
        <f t="shared" si="286"/>
        <v>translations</v>
      </c>
      <c r="S1410" s="11">
        <f t="shared" si="280"/>
        <v>42291.872175925921</v>
      </c>
      <c r="T1410" s="11">
        <f t="shared" si="281"/>
        <v>42321.913842592592</v>
      </c>
    </row>
    <row r="1411" spans="1:20" ht="42.75" x14ac:dyDescent="0.4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 t="str">
        <f>IFERROR($D1411/$E1411,"0")</f>
        <v>0</v>
      </c>
      <c r="P1411">
        <f>AVERAGE(E1411,D1411)</f>
        <v>2000</v>
      </c>
      <c r="Q1411" t="str">
        <f t="shared" si="285"/>
        <v>publishing</v>
      </c>
      <c r="R1411" t="str">
        <f t="shared" si="286"/>
        <v>translations</v>
      </c>
      <c r="S1411" s="11">
        <f t="shared" ref="S1411:S1474" si="287">(((J1411/60)/60)/24)+DATE(1970,1,1)</f>
        <v>41945.133506944447</v>
      </c>
      <c r="T1411" s="11">
        <f t="shared" ref="T1411:T1474" si="288">(((I1411/60)/60)/24)+DATE(1970,1,1)</f>
        <v>42005.175173611111</v>
      </c>
    </row>
    <row r="1412" spans="1:20" ht="42.75" x14ac:dyDescent="0.4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ref="O1412:O1474" si="289">$D1412/$E1412</f>
        <v>6000</v>
      </c>
      <c r="P1412">
        <f t="shared" ref="P1412:P1417" si="290">AVERAGE($E1412/$D1411)</f>
        <v>2.5000000000000001E-4</v>
      </c>
      <c r="Q1412" t="str">
        <f t="shared" si="285"/>
        <v>publishing</v>
      </c>
      <c r="R1412" t="str">
        <f t="shared" si="286"/>
        <v>translations</v>
      </c>
      <c r="S1412" s="11">
        <f t="shared" si="287"/>
        <v>42479.318518518514</v>
      </c>
      <c r="T1412" s="11">
        <f t="shared" si="288"/>
        <v>42524.318518518514</v>
      </c>
    </row>
    <row r="1413" spans="1:20" ht="42.75" x14ac:dyDescent="0.4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289"/>
        <v>428.57142857142856</v>
      </c>
      <c r="P1413">
        <f t="shared" si="290"/>
        <v>1.1666666666666668E-3</v>
      </c>
      <c r="Q1413" t="str">
        <f t="shared" si="285"/>
        <v>publishing</v>
      </c>
      <c r="R1413" t="str">
        <f t="shared" si="286"/>
        <v>translations</v>
      </c>
      <c r="S1413" s="11">
        <f t="shared" si="287"/>
        <v>42013.059027777781</v>
      </c>
      <c r="T1413" s="11">
        <f t="shared" si="288"/>
        <v>42041.059027777781</v>
      </c>
    </row>
    <row r="1414" spans="1:20" ht="28.5" x14ac:dyDescent="0.4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289"/>
        <v>21.875</v>
      </c>
      <c r="P1414">
        <f t="shared" si="290"/>
        <v>0.10666666666666667</v>
      </c>
      <c r="Q1414" t="str">
        <f t="shared" si="285"/>
        <v>publishing</v>
      </c>
      <c r="R1414" t="str">
        <f t="shared" si="286"/>
        <v>translations</v>
      </c>
      <c r="S1414" s="11">
        <f t="shared" si="287"/>
        <v>41947.063645833332</v>
      </c>
      <c r="T1414" s="11">
        <f t="shared" si="288"/>
        <v>41977.063645833332</v>
      </c>
    </row>
    <row r="1415" spans="1:20" ht="57" x14ac:dyDescent="0.4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289"/>
        <v>20</v>
      </c>
      <c r="P1415">
        <f t="shared" si="290"/>
        <v>1.4285714285714285E-2</v>
      </c>
      <c r="Q1415" t="str">
        <f t="shared" si="285"/>
        <v>publishing</v>
      </c>
      <c r="R1415" t="str">
        <f t="shared" si="286"/>
        <v>translations</v>
      </c>
      <c r="S1415" s="11">
        <f t="shared" si="287"/>
        <v>42360.437152777777</v>
      </c>
      <c r="T1415" s="11">
        <f t="shared" si="288"/>
        <v>42420.437152777777</v>
      </c>
    </row>
    <row r="1416" spans="1:20" ht="42.75" x14ac:dyDescent="0.4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289"/>
        <v>500</v>
      </c>
      <c r="P1416">
        <f t="shared" si="290"/>
        <v>5.0000000000000001E-4</v>
      </c>
      <c r="Q1416" t="str">
        <f t="shared" si="285"/>
        <v>publishing</v>
      </c>
      <c r="R1416" t="str">
        <f t="shared" si="286"/>
        <v>translations</v>
      </c>
      <c r="S1416" s="11">
        <f t="shared" si="287"/>
        <v>42708.25309027778</v>
      </c>
      <c r="T1416" s="11">
        <f t="shared" si="288"/>
        <v>42738.25309027778</v>
      </c>
    </row>
    <row r="1417" spans="1:20" ht="42.75" x14ac:dyDescent="0.4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289"/>
        <v>5.5</v>
      </c>
      <c r="P1417">
        <f t="shared" si="290"/>
        <v>1.6</v>
      </c>
      <c r="Q1417" t="str">
        <f t="shared" si="285"/>
        <v>publishing</v>
      </c>
      <c r="R1417" t="str">
        <f t="shared" si="286"/>
        <v>translations</v>
      </c>
      <c r="S1417" s="11">
        <f t="shared" si="287"/>
        <v>42192.675821759258</v>
      </c>
      <c r="T1417" s="11">
        <f t="shared" si="288"/>
        <v>42232.675821759258</v>
      </c>
    </row>
    <row r="1418" spans="1:20" ht="42.75" x14ac:dyDescent="0.4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 t="str">
        <f>IFERROR($D1418/$E1418,"0")</f>
        <v>0</v>
      </c>
      <c r="P1418">
        <f>AVERAGE(E1418,D1418)</f>
        <v>25000</v>
      </c>
      <c r="Q1418" t="str">
        <f t="shared" si="285"/>
        <v>publishing</v>
      </c>
      <c r="R1418" t="str">
        <f t="shared" si="286"/>
        <v>translations</v>
      </c>
      <c r="S1418" s="11">
        <f t="shared" si="287"/>
        <v>42299.926145833335</v>
      </c>
      <c r="T1418" s="11">
        <f t="shared" si="288"/>
        <v>42329.967812499999</v>
      </c>
    </row>
    <row r="1419" spans="1:20" ht="42.75" x14ac:dyDescent="0.4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289"/>
        <v>81.818181818181813</v>
      </c>
      <c r="P1419">
        <f t="shared" ref="P1419:P1426" si="291">AVERAGE($E1419/$D1418)</f>
        <v>1.1000000000000001E-3</v>
      </c>
      <c r="Q1419" t="str">
        <f t="shared" si="285"/>
        <v>publishing</v>
      </c>
      <c r="R1419" t="str">
        <f t="shared" si="286"/>
        <v>translations</v>
      </c>
      <c r="S1419" s="11">
        <f t="shared" si="287"/>
        <v>42232.15016203704</v>
      </c>
      <c r="T1419" s="11">
        <f t="shared" si="288"/>
        <v>42262.465972222228</v>
      </c>
    </row>
    <row r="1420" spans="1:20" ht="57" x14ac:dyDescent="0.4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289"/>
        <v>500</v>
      </c>
      <c r="P1420">
        <f t="shared" si="291"/>
        <v>1.3333333333333333E-3</v>
      </c>
      <c r="Q1420" t="str">
        <f t="shared" si="285"/>
        <v>publishing</v>
      </c>
      <c r="R1420" t="str">
        <f t="shared" si="286"/>
        <v>translations</v>
      </c>
      <c r="S1420" s="11">
        <f t="shared" si="287"/>
        <v>42395.456412037034</v>
      </c>
      <c r="T1420" s="11">
        <f t="shared" si="288"/>
        <v>42425.456412037034</v>
      </c>
    </row>
    <row r="1421" spans="1:20" ht="42.75" x14ac:dyDescent="0.4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289"/>
        <v>14.157303370786517</v>
      </c>
      <c r="P1421">
        <f t="shared" si="291"/>
        <v>0.14833333333333334</v>
      </c>
      <c r="Q1421" t="str">
        <f t="shared" si="285"/>
        <v>publishing</v>
      </c>
      <c r="R1421" t="str">
        <f t="shared" si="286"/>
        <v>translations</v>
      </c>
      <c r="S1421" s="11">
        <f t="shared" si="287"/>
        <v>42622.456238425926</v>
      </c>
      <c r="T1421" s="11">
        <f t="shared" si="288"/>
        <v>42652.456238425926</v>
      </c>
    </row>
    <row r="1422" spans="1:20" ht="28.5" x14ac:dyDescent="0.4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289"/>
        <v>36.666666666666664</v>
      </c>
      <c r="P1422">
        <f t="shared" si="291"/>
        <v>4.7619047619047619E-4</v>
      </c>
      <c r="Q1422" t="str">
        <f t="shared" si="285"/>
        <v>publishing</v>
      </c>
      <c r="R1422" t="str">
        <f t="shared" si="286"/>
        <v>translations</v>
      </c>
      <c r="S1422" s="11">
        <f t="shared" si="287"/>
        <v>42524.667662037042</v>
      </c>
      <c r="T1422" s="11">
        <f t="shared" si="288"/>
        <v>42549.667662037042</v>
      </c>
    </row>
    <row r="1423" spans="1:20" ht="42.75" x14ac:dyDescent="0.4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289"/>
        <v>1000</v>
      </c>
      <c r="P1423">
        <f t="shared" si="291"/>
        <v>1.8181818181818181</v>
      </c>
      <c r="Q1423" t="str">
        <f t="shared" si="285"/>
        <v>publishing</v>
      </c>
      <c r="R1423" t="str">
        <f t="shared" si="286"/>
        <v>translations</v>
      </c>
      <c r="S1423" s="11">
        <f t="shared" si="287"/>
        <v>42013.915613425925</v>
      </c>
      <c r="T1423" s="11">
        <f t="shared" si="288"/>
        <v>42043.915613425925</v>
      </c>
    </row>
    <row r="1424" spans="1:20" ht="42.75" x14ac:dyDescent="0.4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289"/>
        <v>961.53846153846155</v>
      </c>
      <c r="P1424">
        <f t="shared" si="291"/>
        <v>1.2999999999999999E-4</v>
      </c>
      <c r="Q1424" t="str">
        <f t="shared" si="285"/>
        <v>publishing</v>
      </c>
      <c r="R1424" t="str">
        <f t="shared" si="286"/>
        <v>translations</v>
      </c>
      <c r="S1424" s="11">
        <f t="shared" si="287"/>
        <v>42604.239629629628</v>
      </c>
      <c r="T1424" s="11">
        <f t="shared" si="288"/>
        <v>42634.239629629628</v>
      </c>
    </row>
    <row r="1425" spans="1:20" ht="42.75" x14ac:dyDescent="0.4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289"/>
        <v>300</v>
      </c>
      <c r="P1425">
        <f t="shared" si="291"/>
        <v>4.0000000000000001E-3</v>
      </c>
      <c r="Q1425" t="str">
        <f t="shared" si="285"/>
        <v>publishing</v>
      </c>
      <c r="R1425" t="str">
        <f t="shared" si="286"/>
        <v>translations</v>
      </c>
      <c r="S1425" s="11">
        <f t="shared" si="287"/>
        <v>42340.360312500001</v>
      </c>
      <c r="T1425" s="11">
        <f t="shared" si="288"/>
        <v>42370.360312500001</v>
      </c>
    </row>
    <row r="1426" spans="1:20" ht="42.75" x14ac:dyDescent="0.4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289"/>
        <v>4.9115913555992146</v>
      </c>
      <c r="P1426">
        <f t="shared" si="291"/>
        <v>5.0900000000000001E-2</v>
      </c>
      <c r="Q1426" t="str">
        <f t="shared" si="285"/>
        <v>publishing</v>
      </c>
      <c r="R1426" t="str">
        <f t="shared" si="286"/>
        <v>translations</v>
      </c>
      <c r="S1426" s="11">
        <f t="shared" si="287"/>
        <v>42676.717615740738</v>
      </c>
      <c r="T1426" s="11">
        <f t="shared" si="288"/>
        <v>42689.759282407409</v>
      </c>
    </row>
    <row r="1427" spans="1:20" ht="42.75" x14ac:dyDescent="0.4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 t="str">
        <f t="shared" ref="O1427:O1428" si="292">IFERROR($D1427/$E1427,"0")</f>
        <v>0</v>
      </c>
      <c r="P1427">
        <f t="shared" ref="P1427:P1428" si="293">AVERAGE(E1427,D1427)</f>
        <v>6500</v>
      </c>
      <c r="Q1427" t="str">
        <f t="shared" si="285"/>
        <v>publishing</v>
      </c>
      <c r="R1427" t="str">
        <f t="shared" si="286"/>
        <v>translations</v>
      </c>
      <c r="S1427" s="11">
        <f t="shared" si="287"/>
        <v>42093.131469907406</v>
      </c>
      <c r="T1427" s="11">
        <f t="shared" si="288"/>
        <v>42123.131469907406</v>
      </c>
    </row>
    <row r="1428" spans="1:20" ht="42.75" x14ac:dyDescent="0.4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 t="str">
        <f t="shared" si="292"/>
        <v>0</v>
      </c>
      <c r="P1428">
        <f t="shared" si="293"/>
        <v>500</v>
      </c>
      <c r="Q1428" t="str">
        <f t="shared" si="285"/>
        <v>publishing</v>
      </c>
      <c r="R1428" t="str">
        <f t="shared" si="286"/>
        <v>translations</v>
      </c>
      <c r="S1428" s="11">
        <f t="shared" si="287"/>
        <v>42180.390277777777</v>
      </c>
      <c r="T1428" s="11">
        <f t="shared" si="288"/>
        <v>42240.390277777777</v>
      </c>
    </row>
    <row r="1429" spans="1:20" ht="42.75" x14ac:dyDescent="0.4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289"/>
        <v>11.933174224343675</v>
      </c>
      <c r="P1429">
        <f t="shared" ref="P1429:P1430" si="294">AVERAGE($E1429/$D1428)</f>
        <v>0.41899999999999998</v>
      </c>
      <c r="Q1429" t="str">
        <f t="shared" si="285"/>
        <v>publishing</v>
      </c>
      <c r="R1429" t="str">
        <f t="shared" si="286"/>
        <v>translations</v>
      </c>
      <c r="S1429" s="11">
        <f t="shared" si="287"/>
        <v>42601.851678240739</v>
      </c>
      <c r="T1429" s="11">
        <f t="shared" si="288"/>
        <v>42631.851678240739</v>
      </c>
    </row>
    <row r="1430" spans="1:20" ht="42.75" x14ac:dyDescent="0.4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289"/>
        <v>22.222222222222221</v>
      </c>
      <c r="P1430">
        <f t="shared" si="294"/>
        <v>8.9999999999999993E-3</v>
      </c>
      <c r="Q1430" t="str">
        <f t="shared" si="285"/>
        <v>publishing</v>
      </c>
      <c r="R1430" t="str">
        <f t="shared" si="286"/>
        <v>translations</v>
      </c>
      <c r="S1430" s="11">
        <f t="shared" si="287"/>
        <v>42432.379826388889</v>
      </c>
      <c r="T1430" s="11">
        <f t="shared" si="288"/>
        <v>42462.338159722218</v>
      </c>
    </row>
    <row r="1431" spans="1:20" ht="42.75" x14ac:dyDescent="0.4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 t="str">
        <f>IFERROR($D1431/$E1431,"0")</f>
        <v>0</v>
      </c>
      <c r="P1431">
        <f>AVERAGE(E1431,D1431)</f>
        <v>5000</v>
      </c>
      <c r="Q1431" t="str">
        <f t="shared" si="285"/>
        <v>publishing</v>
      </c>
      <c r="R1431" t="str">
        <f t="shared" si="286"/>
        <v>translations</v>
      </c>
      <c r="S1431" s="11">
        <f t="shared" si="287"/>
        <v>42074.060671296291</v>
      </c>
      <c r="T1431" s="11">
        <f t="shared" si="288"/>
        <v>42104.060671296291</v>
      </c>
    </row>
    <row r="1432" spans="1:20" ht="42.75" x14ac:dyDescent="0.4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289"/>
        <v>12.406947890818859</v>
      </c>
      <c r="P1432">
        <f t="shared" ref="P1432:P1433" si="295">AVERAGE($E1432/$D1431)</f>
        <v>4.0300000000000002E-2</v>
      </c>
      <c r="Q1432" t="str">
        <f t="shared" si="285"/>
        <v>publishing</v>
      </c>
      <c r="R1432" t="str">
        <f t="shared" si="286"/>
        <v>translations</v>
      </c>
      <c r="S1432" s="11">
        <f t="shared" si="287"/>
        <v>41961.813518518517</v>
      </c>
      <c r="T1432" s="11">
        <f t="shared" si="288"/>
        <v>41992.813518518517</v>
      </c>
    </row>
    <row r="1433" spans="1:20" ht="42.75" x14ac:dyDescent="0.4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289"/>
        <v>3.1301786043085986</v>
      </c>
      <c r="P1433">
        <f t="shared" si="295"/>
        <v>1.0862000000000001</v>
      </c>
      <c r="Q1433" t="str">
        <f t="shared" si="285"/>
        <v>publishing</v>
      </c>
      <c r="R1433" t="str">
        <f t="shared" si="286"/>
        <v>translations</v>
      </c>
      <c r="S1433" s="11">
        <f t="shared" si="287"/>
        <v>42304.210833333331</v>
      </c>
      <c r="T1433" s="11">
        <f t="shared" si="288"/>
        <v>42334.252500000002</v>
      </c>
    </row>
    <row r="1434" spans="1:20" ht="42.75" x14ac:dyDescent="0.4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 t="str">
        <f>IFERROR($D1434/$E1434,"0")</f>
        <v>0</v>
      </c>
      <c r="P1434">
        <f>AVERAGE(E1434,D1434)</f>
        <v>20000</v>
      </c>
      <c r="Q1434" t="str">
        <f t="shared" si="285"/>
        <v>publishing</v>
      </c>
      <c r="R1434" t="str">
        <f t="shared" si="286"/>
        <v>translations</v>
      </c>
      <c r="S1434" s="11">
        <f t="shared" si="287"/>
        <v>42175.780416666668</v>
      </c>
      <c r="T1434" s="11">
        <f t="shared" si="288"/>
        <v>42205.780416666668</v>
      </c>
    </row>
    <row r="1435" spans="1:20" ht="42.75" x14ac:dyDescent="0.4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289"/>
        <v>14.906832298136646</v>
      </c>
      <c r="P1435">
        <f t="shared" ref="P1435:P1441" si="296">AVERAGE($E1435/$D1434)</f>
        <v>2.0125000000000001E-2</v>
      </c>
      <c r="Q1435" t="str">
        <f t="shared" si="285"/>
        <v>publishing</v>
      </c>
      <c r="R1435" t="str">
        <f t="shared" si="286"/>
        <v>translations</v>
      </c>
      <c r="S1435" s="11">
        <f t="shared" si="287"/>
        <v>42673.625868055555</v>
      </c>
      <c r="T1435" s="11">
        <f t="shared" si="288"/>
        <v>42714.458333333328</v>
      </c>
    </row>
    <row r="1436" spans="1:20" ht="42.75" x14ac:dyDescent="0.4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289"/>
        <v>10.012210012210012</v>
      </c>
      <c r="P1436">
        <f t="shared" si="296"/>
        <v>0.6825</v>
      </c>
      <c r="Q1436" t="str">
        <f t="shared" si="285"/>
        <v>publishing</v>
      </c>
      <c r="R1436" t="str">
        <f t="shared" si="286"/>
        <v>translations</v>
      </c>
      <c r="S1436" s="11">
        <f t="shared" si="287"/>
        <v>42142.767106481479</v>
      </c>
      <c r="T1436" s="11">
        <f t="shared" si="288"/>
        <v>42163.625</v>
      </c>
    </row>
    <row r="1437" spans="1:20" ht="28.5" x14ac:dyDescent="0.4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289"/>
        <v>1000</v>
      </c>
      <c r="P1437">
        <f t="shared" si="296"/>
        <v>1.8292682926829268E-4</v>
      </c>
      <c r="Q1437" t="str">
        <f t="shared" si="285"/>
        <v>publishing</v>
      </c>
      <c r="R1437" t="str">
        <f t="shared" si="286"/>
        <v>translations</v>
      </c>
      <c r="S1437" s="11">
        <f t="shared" si="287"/>
        <v>42258.780324074076</v>
      </c>
      <c r="T1437" s="11">
        <f t="shared" si="288"/>
        <v>42288.780324074076</v>
      </c>
    </row>
    <row r="1438" spans="1:20" ht="42.75" x14ac:dyDescent="0.4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289"/>
        <v>129.87012987012986</v>
      </c>
      <c r="P1438">
        <f t="shared" si="296"/>
        <v>5.1333333333333335E-3</v>
      </c>
      <c r="Q1438" t="str">
        <f t="shared" si="285"/>
        <v>publishing</v>
      </c>
      <c r="R1438" t="str">
        <f t="shared" si="286"/>
        <v>translations</v>
      </c>
      <c r="S1438" s="11">
        <f t="shared" si="287"/>
        <v>42391.35019675926</v>
      </c>
      <c r="T1438" s="11">
        <f t="shared" si="288"/>
        <v>42421.35019675926</v>
      </c>
    </row>
    <row r="1439" spans="1:20" ht="57" x14ac:dyDescent="0.4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289"/>
        <v>3.7174721189591078</v>
      </c>
      <c r="P1439">
        <f t="shared" si="296"/>
        <v>8.0699999999999994E-2</v>
      </c>
      <c r="Q1439" t="str">
        <f t="shared" si="285"/>
        <v>publishing</v>
      </c>
      <c r="R1439" t="str">
        <f t="shared" si="286"/>
        <v>translations</v>
      </c>
      <c r="S1439" s="11">
        <f t="shared" si="287"/>
        <v>41796.531701388885</v>
      </c>
      <c r="T1439" s="11">
        <f t="shared" si="288"/>
        <v>41833.207638888889</v>
      </c>
    </row>
    <row r="1440" spans="1:20" ht="42.75" x14ac:dyDescent="0.4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289"/>
        <v>33.333333333333336</v>
      </c>
      <c r="P1440">
        <f t="shared" si="296"/>
        <v>0.2</v>
      </c>
      <c r="Q1440" t="str">
        <f t="shared" si="285"/>
        <v>publishing</v>
      </c>
      <c r="R1440" t="str">
        <f t="shared" si="286"/>
        <v>translations</v>
      </c>
      <c r="S1440" s="11">
        <f t="shared" si="287"/>
        <v>42457.871516203704</v>
      </c>
      <c r="T1440" s="11">
        <f t="shared" si="288"/>
        <v>42487.579861111109</v>
      </c>
    </row>
    <row r="1441" spans="1:20" ht="42.75" x14ac:dyDescent="0.4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289"/>
        <v>15.138888888888889</v>
      </c>
      <c r="P1441">
        <f t="shared" si="296"/>
        <v>8.9999999999999993E-3</v>
      </c>
      <c r="Q1441" t="str">
        <f t="shared" si="285"/>
        <v>publishing</v>
      </c>
      <c r="R1441" t="str">
        <f t="shared" si="286"/>
        <v>translations</v>
      </c>
      <c r="S1441" s="11">
        <f t="shared" si="287"/>
        <v>42040.829872685179</v>
      </c>
      <c r="T1441" s="11">
        <f t="shared" si="288"/>
        <v>42070.829872685179</v>
      </c>
    </row>
    <row r="1442" spans="1:20" ht="42.75" x14ac:dyDescent="0.4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289"/>
        <v>13000</v>
      </c>
      <c r="P1442">
        <f>AVERAGE(E1442,D1442)</f>
        <v>6500.5</v>
      </c>
      <c r="Q1442" t="str">
        <f t="shared" si="285"/>
        <v>publishing</v>
      </c>
      <c r="R1442" t="str">
        <f t="shared" si="286"/>
        <v>translations</v>
      </c>
      <c r="S1442" s="11">
        <f t="shared" si="287"/>
        <v>42486.748414351852</v>
      </c>
      <c r="T1442" s="11">
        <f t="shared" si="288"/>
        <v>42516.748414351852</v>
      </c>
    </row>
    <row r="1443" spans="1:20" ht="42.75" x14ac:dyDescent="0.4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289"/>
        <v>89.10891089108911</v>
      </c>
      <c r="P1443">
        <f>AVERAGE($E1443/$D1442)</f>
        <v>0.15538461538461537</v>
      </c>
      <c r="Q1443" t="str">
        <f t="shared" si="285"/>
        <v>publishing</v>
      </c>
      <c r="R1443" t="str">
        <f t="shared" si="286"/>
        <v>translations</v>
      </c>
      <c r="S1443" s="11">
        <f t="shared" si="287"/>
        <v>42198.765844907408</v>
      </c>
      <c r="T1443" s="11">
        <f t="shared" si="288"/>
        <v>42258.765844907408</v>
      </c>
    </row>
    <row r="1444" spans="1:20" ht="42.75" x14ac:dyDescent="0.4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 t="str">
        <f t="shared" ref="O1444:O1448" si="297">IFERROR($D1444/$E1444,"0")</f>
        <v>0</v>
      </c>
      <c r="P1444">
        <f t="shared" ref="P1444:P1448" si="298">AVERAGE(E1444,D1444)</f>
        <v>750</v>
      </c>
      <c r="Q1444" t="str">
        <f t="shared" si="285"/>
        <v>publishing</v>
      </c>
      <c r="R1444" t="str">
        <f t="shared" si="286"/>
        <v>translations</v>
      </c>
      <c r="S1444" s="11">
        <f t="shared" si="287"/>
        <v>42485.64534722222</v>
      </c>
      <c r="T1444" s="11">
        <f t="shared" si="288"/>
        <v>42515.64534722222</v>
      </c>
    </row>
    <row r="1445" spans="1:20" ht="42.75" x14ac:dyDescent="0.4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 t="str">
        <f t="shared" si="297"/>
        <v>0</v>
      </c>
      <c r="P1445">
        <f t="shared" si="298"/>
        <v>6500</v>
      </c>
      <c r="Q1445" t="str">
        <f t="shared" si="285"/>
        <v>publishing</v>
      </c>
      <c r="R1445" t="str">
        <f t="shared" si="286"/>
        <v>translations</v>
      </c>
      <c r="S1445" s="11">
        <f t="shared" si="287"/>
        <v>42707.926030092596</v>
      </c>
      <c r="T1445" s="11">
        <f t="shared" si="288"/>
        <v>42737.926030092596</v>
      </c>
    </row>
    <row r="1446" spans="1:20" ht="42.75" x14ac:dyDescent="0.4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 t="str">
        <f t="shared" si="297"/>
        <v>0</v>
      </c>
      <c r="P1446">
        <f t="shared" si="298"/>
        <v>2475</v>
      </c>
      <c r="Q1446" t="str">
        <f t="shared" si="285"/>
        <v>publishing</v>
      </c>
      <c r="R1446" t="str">
        <f t="shared" si="286"/>
        <v>translations</v>
      </c>
      <c r="S1446" s="11">
        <f t="shared" si="287"/>
        <v>42199.873402777783</v>
      </c>
      <c r="T1446" s="11">
        <f t="shared" si="288"/>
        <v>42259.873402777783</v>
      </c>
    </row>
    <row r="1447" spans="1:20" ht="42.75" x14ac:dyDescent="0.4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 t="str">
        <f t="shared" si="297"/>
        <v>0</v>
      </c>
      <c r="P1447">
        <f t="shared" si="298"/>
        <v>65000</v>
      </c>
      <c r="Q1447" t="str">
        <f t="shared" si="285"/>
        <v>publishing</v>
      </c>
      <c r="R1447" t="str">
        <f t="shared" si="286"/>
        <v>translations</v>
      </c>
      <c r="S1447" s="11">
        <f t="shared" si="287"/>
        <v>42139.542303240742</v>
      </c>
      <c r="T1447" s="11">
        <f t="shared" si="288"/>
        <v>42169.542303240742</v>
      </c>
    </row>
    <row r="1448" spans="1:20" ht="42.75" x14ac:dyDescent="0.4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 t="str">
        <f t="shared" si="297"/>
        <v>0</v>
      </c>
      <c r="P1448">
        <f t="shared" si="298"/>
        <v>450</v>
      </c>
      <c r="Q1448" t="str">
        <f t="shared" si="285"/>
        <v>publishing</v>
      </c>
      <c r="R1448" t="str">
        <f t="shared" si="286"/>
        <v>translations</v>
      </c>
      <c r="S1448" s="11">
        <f t="shared" si="287"/>
        <v>42461.447662037041</v>
      </c>
      <c r="T1448" s="11">
        <f t="shared" si="288"/>
        <v>42481.447662037041</v>
      </c>
    </row>
    <row r="1449" spans="1:20" ht="28.5" x14ac:dyDescent="0.4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289"/>
        <v>6666.666666666667</v>
      </c>
      <c r="P1449">
        <f>AVERAGE($E1449/$D1448)</f>
        <v>8.3333333333333329E-2</v>
      </c>
      <c r="Q1449" t="str">
        <f t="shared" si="285"/>
        <v>publishing</v>
      </c>
      <c r="R1449" t="str">
        <f t="shared" si="286"/>
        <v>translations</v>
      </c>
      <c r="S1449" s="11">
        <f t="shared" si="287"/>
        <v>42529.730717592596</v>
      </c>
      <c r="T1449" s="11">
        <f t="shared" si="288"/>
        <v>42559.730717592596</v>
      </c>
    </row>
    <row r="1450" spans="1:20" ht="42.75" x14ac:dyDescent="0.4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 t="str">
        <f t="shared" ref="O1450:O1451" si="299">IFERROR($D1450/$E1450,"0")</f>
        <v>0</v>
      </c>
      <c r="P1450">
        <f t="shared" ref="P1450:P1452" si="300">AVERAGE(E1450,D1450)</f>
        <v>100000</v>
      </c>
      <c r="Q1450" t="str">
        <f t="shared" si="285"/>
        <v>publishing</v>
      </c>
      <c r="R1450" t="str">
        <f t="shared" si="286"/>
        <v>translations</v>
      </c>
      <c r="S1450" s="11">
        <f t="shared" si="287"/>
        <v>42115.936550925922</v>
      </c>
      <c r="T1450" s="11">
        <f t="shared" si="288"/>
        <v>42146.225694444445</v>
      </c>
    </row>
    <row r="1451" spans="1:20" ht="42.75" x14ac:dyDescent="0.4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 t="str">
        <f t="shared" si="299"/>
        <v>0</v>
      </c>
      <c r="P1451">
        <f t="shared" si="300"/>
        <v>4444</v>
      </c>
      <c r="Q1451" t="str">
        <f t="shared" si="285"/>
        <v>publishing</v>
      </c>
      <c r="R1451" t="str">
        <f t="shared" si="286"/>
        <v>translations</v>
      </c>
      <c r="S1451" s="11">
        <f t="shared" si="287"/>
        <v>42086.811400462961</v>
      </c>
      <c r="T1451" s="11">
        <f t="shared" si="288"/>
        <v>42134.811400462961</v>
      </c>
    </row>
    <row r="1452" spans="1:20" ht="42.75" x14ac:dyDescent="0.4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289"/>
        <v>100000</v>
      </c>
      <c r="P1452">
        <f t="shared" si="300"/>
        <v>50000.5</v>
      </c>
      <c r="Q1452" t="str">
        <f t="shared" si="285"/>
        <v>publishing</v>
      </c>
      <c r="R1452" t="str">
        <f t="shared" si="286"/>
        <v>translations</v>
      </c>
      <c r="S1452" s="11">
        <f t="shared" si="287"/>
        <v>42390.171261574069</v>
      </c>
      <c r="T1452" s="11">
        <f t="shared" si="288"/>
        <v>42420.171261574069</v>
      </c>
    </row>
    <row r="1453" spans="1:20" ht="42.75" x14ac:dyDescent="0.4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289"/>
        <v>9475</v>
      </c>
      <c r="P1453">
        <f>AVERAGE($E1453/$D1452)</f>
        <v>2.0000000000000002E-5</v>
      </c>
      <c r="Q1453" t="str">
        <f t="shared" si="285"/>
        <v>publishing</v>
      </c>
      <c r="R1453" t="str">
        <f t="shared" si="286"/>
        <v>translations</v>
      </c>
      <c r="S1453" s="11">
        <f t="shared" si="287"/>
        <v>41931.959016203706</v>
      </c>
      <c r="T1453" s="11">
        <f t="shared" si="288"/>
        <v>41962.00068287037</v>
      </c>
    </row>
    <row r="1454" spans="1:20" ht="28.5" x14ac:dyDescent="0.4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 t="str">
        <f t="shared" ref="O1454:O1455" si="301">IFERROR($D1454/$E1454,"0")</f>
        <v>0</v>
      </c>
      <c r="P1454">
        <f t="shared" ref="P1454:P1455" si="302">AVERAGE(E1454,D1454)</f>
        <v>7000</v>
      </c>
      <c r="Q1454" t="str">
        <f t="shared" si="285"/>
        <v>publishing</v>
      </c>
      <c r="R1454" t="str">
        <f t="shared" si="286"/>
        <v>translations</v>
      </c>
      <c r="S1454" s="11">
        <f t="shared" si="287"/>
        <v>41818.703275462962</v>
      </c>
      <c r="T1454" s="11">
        <f t="shared" si="288"/>
        <v>41848.703275462962</v>
      </c>
    </row>
    <row r="1455" spans="1:20" ht="42.75" x14ac:dyDescent="0.4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 t="str">
        <f t="shared" si="301"/>
        <v>0</v>
      </c>
      <c r="P1455">
        <f t="shared" si="302"/>
        <v>12500</v>
      </c>
      <c r="Q1455" t="str">
        <f t="shared" si="285"/>
        <v>publishing</v>
      </c>
      <c r="R1455" t="str">
        <f t="shared" si="286"/>
        <v>translations</v>
      </c>
      <c r="S1455" s="11">
        <f t="shared" si="287"/>
        <v>42795.696145833332</v>
      </c>
      <c r="T1455" s="11">
        <f t="shared" si="288"/>
        <v>42840.654479166667</v>
      </c>
    </row>
    <row r="1456" spans="1:20" ht="42.75" x14ac:dyDescent="0.4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289"/>
        <v>116.66666666666667</v>
      </c>
      <c r="P1456">
        <f t="shared" ref="P1456:P1458" si="303">AVERAGE($E1456/$D1455)</f>
        <v>5.9999999999999995E-4</v>
      </c>
      <c r="Q1456" t="str">
        <f t="shared" si="285"/>
        <v>publishing</v>
      </c>
      <c r="R1456" t="str">
        <f t="shared" si="286"/>
        <v>translations</v>
      </c>
      <c r="S1456" s="11">
        <f t="shared" si="287"/>
        <v>42463.866666666669</v>
      </c>
      <c r="T1456" s="11">
        <f t="shared" si="288"/>
        <v>42484.915972222225</v>
      </c>
    </row>
    <row r="1457" spans="1:20" ht="42.75" x14ac:dyDescent="0.4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289"/>
        <v>9.5238095238095237</v>
      </c>
      <c r="P1457">
        <f t="shared" si="303"/>
        <v>0.9</v>
      </c>
      <c r="Q1457" t="str">
        <f t="shared" si="285"/>
        <v>publishing</v>
      </c>
      <c r="R1457" t="str">
        <f t="shared" si="286"/>
        <v>translations</v>
      </c>
      <c r="S1457" s="11">
        <f t="shared" si="287"/>
        <v>41832.672685185185</v>
      </c>
      <c r="T1457" s="11">
        <f t="shared" si="288"/>
        <v>41887.568749999999</v>
      </c>
    </row>
    <row r="1458" spans="1:20" x14ac:dyDescent="0.4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289"/>
        <v>34.482758620689658</v>
      </c>
      <c r="P1458">
        <f t="shared" si="303"/>
        <v>9.6666666666666672E-3</v>
      </c>
      <c r="Q1458" t="str">
        <f t="shared" si="285"/>
        <v>publishing</v>
      </c>
      <c r="R1458" t="str">
        <f t="shared" si="286"/>
        <v>translations</v>
      </c>
      <c r="S1458" s="11">
        <f t="shared" si="287"/>
        <v>42708.668576388889</v>
      </c>
      <c r="T1458" s="11">
        <f t="shared" si="288"/>
        <v>42738.668576388889</v>
      </c>
    </row>
    <row r="1459" spans="1:20" ht="28.5" x14ac:dyDescent="0.4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 t="str">
        <f t="shared" ref="O1459:O1462" si="304">IFERROR($D1459/$E1459,"0")</f>
        <v>0</v>
      </c>
      <c r="P1459">
        <f t="shared" ref="P1459:P1462" si="305">AVERAGE(E1459,D1459)</f>
        <v>3000</v>
      </c>
      <c r="Q1459" t="str">
        <f t="shared" si="285"/>
        <v>publishing</v>
      </c>
      <c r="R1459" t="str">
        <f t="shared" si="286"/>
        <v>translations</v>
      </c>
      <c r="S1459" s="11">
        <f t="shared" si="287"/>
        <v>42289.89634259259</v>
      </c>
      <c r="T1459" s="11">
        <f t="shared" si="288"/>
        <v>42319.938009259262</v>
      </c>
    </row>
    <row r="1460" spans="1:20" ht="42.75" x14ac:dyDescent="0.4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 t="str">
        <f t="shared" si="304"/>
        <v>0</v>
      </c>
      <c r="P1460">
        <f t="shared" si="305"/>
        <v>2500</v>
      </c>
      <c r="Q1460" t="str">
        <f t="shared" si="285"/>
        <v>publishing</v>
      </c>
      <c r="R1460" t="str">
        <f t="shared" si="286"/>
        <v>translations</v>
      </c>
      <c r="S1460" s="11">
        <f t="shared" si="287"/>
        <v>41831.705555555556</v>
      </c>
      <c r="T1460" s="11">
        <f t="shared" si="288"/>
        <v>41862.166666666664</v>
      </c>
    </row>
    <row r="1461" spans="1:20" ht="42.75" x14ac:dyDescent="0.4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 t="str">
        <f t="shared" si="304"/>
        <v>0</v>
      </c>
      <c r="P1461">
        <f t="shared" si="305"/>
        <v>18500</v>
      </c>
      <c r="Q1461" t="str">
        <f t="shared" si="285"/>
        <v>publishing</v>
      </c>
      <c r="R1461" t="str">
        <f t="shared" si="286"/>
        <v>translations</v>
      </c>
      <c r="S1461" s="11">
        <f t="shared" si="287"/>
        <v>42312.204814814817</v>
      </c>
      <c r="T1461" s="11">
        <f t="shared" si="288"/>
        <v>42340.725694444445</v>
      </c>
    </row>
    <row r="1462" spans="1:20" ht="42.75" x14ac:dyDescent="0.4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 t="str">
        <f t="shared" si="304"/>
        <v>0</v>
      </c>
      <c r="P1462">
        <f t="shared" si="305"/>
        <v>12500000</v>
      </c>
      <c r="Q1462" t="str">
        <f t="shared" si="285"/>
        <v>publishing</v>
      </c>
      <c r="R1462" t="str">
        <f t="shared" si="286"/>
        <v>translations</v>
      </c>
      <c r="S1462" s="11">
        <f t="shared" si="287"/>
        <v>41915.896967592591</v>
      </c>
      <c r="T1462" s="11">
        <f t="shared" si="288"/>
        <v>41973.989583333328</v>
      </c>
    </row>
    <row r="1463" spans="1:20" ht="28.5" x14ac:dyDescent="0.4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289"/>
        <v>0.98770699869425127</v>
      </c>
      <c r="P1463">
        <f t="shared" ref="P1463:P1485" si="306">AVERAGE($E1463/$D1462)</f>
        <v>6.0746759999999998E-4</v>
      </c>
      <c r="Q1463" t="str">
        <f t="shared" si="285"/>
        <v>publishing</v>
      </c>
      <c r="R1463" t="str">
        <f>RIGHT(N1463,16)</f>
        <v>radio &amp; podcasts</v>
      </c>
      <c r="S1463" s="11">
        <f t="shared" si="287"/>
        <v>41899.645300925928</v>
      </c>
      <c r="T1463" s="11">
        <f t="shared" si="288"/>
        <v>41933</v>
      </c>
    </row>
    <row r="1464" spans="1:20" ht="28.5" x14ac:dyDescent="0.4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289"/>
        <v>0.92151035547261961</v>
      </c>
      <c r="P1464">
        <f t="shared" si="306"/>
        <v>0.28937999999999997</v>
      </c>
      <c r="Q1464" t="str">
        <f t="shared" si="285"/>
        <v>publishing</v>
      </c>
      <c r="R1464" t="str">
        <f t="shared" ref="R1464:R1482" si="307">RIGHT(N1464,16)</f>
        <v>radio &amp; podcasts</v>
      </c>
      <c r="S1464" s="11">
        <f t="shared" si="287"/>
        <v>41344.662858796299</v>
      </c>
      <c r="T1464" s="11">
        <f t="shared" si="288"/>
        <v>41374.662858796299</v>
      </c>
    </row>
    <row r="1465" spans="1:20" ht="42.75" x14ac:dyDescent="0.4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289"/>
        <v>0.67720090293453727</v>
      </c>
      <c r="P1465">
        <f t="shared" si="306"/>
        <v>0.2215</v>
      </c>
      <c r="Q1465" t="str">
        <f t="shared" si="285"/>
        <v>publishing</v>
      </c>
      <c r="R1465" t="str">
        <f t="shared" si="307"/>
        <v>radio &amp; podcasts</v>
      </c>
      <c r="S1465" s="11">
        <f t="shared" si="287"/>
        <v>41326.911319444444</v>
      </c>
      <c r="T1465" s="11">
        <f t="shared" si="288"/>
        <v>41371.869652777779</v>
      </c>
    </row>
    <row r="1466" spans="1:20" x14ac:dyDescent="0.4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289"/>
        <v>0.61274509803921573</v>
      </c>
      <c r="P1466">
        <f t="shared" si="306"/>
        <v>13.6</v>
      </c>
      <c r="Q1466" t="str">
        <f t="shared" si="285"/>
        <v>publishing</v>
      </c>
      <c r="R1466" t="str">
        <f t="shared" si="307"/>
        <v>radio &amp; podcasts</v>
      </c>
      <c r="S1466" s="11">
        <f t="shared" si="287"/>
        <v>41291.661550925928</v>
      </c>
      <c r="T1466" s="11">
        <f t="shared" si="288"/>
        <v>41321.661550925928</v>
      </c>
    </row>
    <row r="1467" spans="1:20" ht="42.75" x14ac:dyDescent="0.4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289"/>
        <v>0.21909908646635898</v>
      </c>
      <c r="P1467">
        <f t="shared" si="306"/>
        <v>27.384870000000003</v>
      </c>
      <c r="Q1467" t="str">
        <f t="shared" si="285"/>
        <v>publishing</v>
      </c>
      <c r="R1467" t="str">
        <f t="shared" si="307"/>
        <v>radio &amp; podcasts</v>
      </c>
      <c r="S1467" s="11">
        <f t="shared" si="287"/>
        <v>40959.734398148146</v>
      </c>
      <c r="T1467" s="11">
        <f t="shared" si="288"/>
        <v>40990.125</v>
      </c>
    </row>
    <row r="1468" spans="1:20" ht="42.75" x14ac:dyDescent="0.4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289"/>
        <v>0.92697896974398586</v>
      </c>
      <c r="P1468">
        <f t="shared" si="306"/>
        <v>0.57534566666666664</v>
      </c>
      <c r="Q1468" t="str">
        <f t="shared" si="285"/>
        <v>publishing</v>
      </c>
      <c r="R1468" t="str">
        <f t="shared" si="307"/>
        <v>radio &amp; podcasts</v>
      </c>
      <c r="S1468" s="11">
        <f t="shared" si="287"/>
        <v>42340.172060185185</v>
      </c>
      <c r="T1468" s="11">
        <f t="shared" si="288"/>
        <v>42381.208333333328</v>
      </c>
    </row>
    <row r="1469" spans="1:20" ht="28.5" x14ac:dyDescent="0.4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289"/>
        <v>0.86896072297532156</v>
      </c>
      <c r="P1469">
        <f t="shared" si="306"/>
        <v>2.8769999999999998</v>
      </c>
      <c r="Q1469" t="str">
        <f t="shared" si="285"/>
        <v>publishing</v>
      </c>
      <c r="R1469" t="str">
        <f t="shared" si="307"/>
        <v>radio &amp; podcasts</v>
      </c>
      <c r="S1469" s="11">
        <f t="shared" si="287"/>
        <v>40933.80190972222</v>
      </c>
      <c r="T1469" s="11">
        <f t="shared" si="288"/>
        <v>40993.760243055556</v>
      </c>
    </row>
    <row r="1470" spans="1:20" ht="42.75" x14ac:dyDescent="0.4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289"/>
        <v>0.9768637532133676</v>
      </c>
      <c r="P1470">
        <f t="shared" si="306"/>
        <v>0.24312500000000001</v>
      </c>
      <c r="Q1470" t="str">
        <f t="shared" si="285"/>
        <v>publishing</v>
      </c>
      <c r="R1470" t="str">
        <f t="shared" si="307"/>
        <v>radio &amp; podcasts</v>
      </c>
      <c r="S1470" s="11">
        <f t="shared" si="287"/>
        <v>40646.014456018522</v>
      </c>
      <c r="T1470" s="11">
        <f t="shared" si="288"/>
        <v>40706.014456018522</v>
      </c>
    </row>
    <row r="1471" spans="1:20" ht="28.5" x14ac:dyDescent="0.4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289"/>
        <v>0.92229771978823627</v>
      </c>
      <c r="P1471">
        <f t="shared" si="306"/>
        <v>5.0503157894736841</v>
      </c>
      <c r="Q1471" t="str">
        <f t="shared" ref="Q1471:Q1502" si="308">LEFT(N1471,10)</f>
        <v>publishing</v>
      </c>
      <c r="R1471" t="str">
        <f t="shared" si="307"/>
        <v>radio &amp; podcasts</v>
      </c>
      <c r="S1471" s="11">
        <f t="shared" si="287"/>
        <v>41290.598483796297</v>
      </c>
      <c r="T1471" s="11">
        <f t="shared" si="288"/>
        <v>41320.598483796297</v>
      </c>
    </row>
    <row r="1472" spans="1:20" ht="42.75" x14ac:dyDescent="0.4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289"/>
        <v>0.79914757591901975</v>
      </c>
      <c r="P1472">
        <f t="shared" si="306"/>
        <v>4.2418079096045197E-2</v>
      </c>
      <c r="Q1472" t="str">
        <f t="shared" si="308"/>
        <v>publishing</v>
      </c>
      <c r="R1472" t="str">
        <f t="shared" si="307"/>
        <v>radio &amp; podcasts</v>
      </c>
      <c r="S1472" s="11">
        <f t="shared" si="287"/>
        <v>41250.827118055553</v>
      </c>
      <c r="T1472" s="11">
        <f t="shared" si="288"/>
        <v>41271.827118055553</v>
      </c>
    </row>
    <row r="1473" spans="1:20" ht="42.75" x14ac:dyDescent="0.4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289"/>
        <v>0.96301423455415447</v>
      </c>
      <c r="P1473">
        <f t="shared" si="306"/>
        <v>22.152666666666665</v>
      </c>
      <c r="Q1473" t="str">
        <f t="shared" si="308"/>
        <v>publishing</v>
      </c>
      <c r="R1473" t="str">
        <f t="shared" si="307"/>
        <v>radio &amp; podcasts</v>
      </c>
      <c r="S1473" s="11">
        <f t="shared" si="287"/>
        <v>42073.957569444443</v>
      </c>
      <c r="T1473" s="11">
        <f t="shared" si="288"/>
        <v>42103.957569444443</v>
      </c>
    </row>
    <row r="1474" spans="1:20" ht="42.75" x14ac:dyDescent="0.4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si="289"/>
        <v>0.72095974160802856</v>
      </c>
      <c r="P1474">
        <f t="shared" si="306"/>
        <v>1.0836250000000001</v>
      </c>
      <c r="Q1474" t="str">
        <f t="shared" si="308"/>
        <v>publishing</v>
      </c>
      <c r="R1474" t="str">
        <f t="shared" si="307"/>
        <v>radio &amp; podcasts</v>
      </c>
      <c r="S1474" s="11">
        <f t="shared" si="287"/>
        <v>41533.542858796296</v>
      </c>
      <c r="T1474" s="11">
        <f t="shared" si="288"/>
        <v>41563.542858796296</v>
      </c>
    </row>
    <row r="1475" spans="1:20" x14ac:dyDescent="0.4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ref="O1475:O1538" si="309">$D1475/$E1475</f>
        <v>0.82976534236118027</v>
      </c>
      <c r="P1475">
        <f t="shared" si="306"/>
        <v>7.2309600000000002E-2</v>
      </c>
      <c r="Q1475" t="str">
        <f t="shared" si="308"/>
        <v>publishing</v>
      </c>
      <c r="R1475" t="str">
        <f t="shared" si="307"/>
        <v>radio &amp; podcasts</v>
      </c>
      <c r="S1475" s="11">
        <f t="shared" ref="S1475:S1538" si="310">(((J1475/60)/60)/24)+DATE(1970,1,1)</f>
        <v>40939.979618055557</v>
      </c>
      <c r="T1475" s="11">
        <f t="shared" ref="T1475:T1538" si="311">(((I1475/60)/60)/24)+DATE(1970,1,1)</f>
        <v>40969.979618055557</v>
      </c>
    </row>
    <row r="1476" spans="1:20" ht="42.75" x14ac:dyDescent="0.4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309"/>
        <v>0.89073634204275531</v>
      </c>
      <c r="P1476">
        <f t="shared" si="306"/>
        <v>2.2453333333333334</v>
      </c>
      <c r="Q1476" t="str">
        <f t="shared" si="308"/>
        <v>publishing</v>
      </c>
      <c r="R1476" t="str">
        <f t="shared" si="307"/>
        <v>radio &amp; podcasts</v>
      </c>
      <c r="S1476" s="11">
        <f t="shared" si="310"/>
        <v>41500.727916666663</v>
      </c>
      <c r="T1476" s="11">
        <f t="shared" si="311"/>
        <v>41530.727916666663</v>
      </c>
    </row>
    <row r="1477" spans="1:20" ht="42.75" x14ac:dyDescent="0.4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309"/>
        <v>0.53002690769934757</v>
      </c>
      <c r="P1477">
        <f t="shared" si="306"/>
        <v>9.4334833333333332</v>
      </c>
      <c r="Q1477" t="str">
        <f t="shared" si="308"/>
        <v>publishing</v>
      </c>
      <c r="R1477" t="str">
        <f t="shared" si="307"/>
        <v>radio &amp; podcasts</v>
      </c>
      <c r="S1477" s="11">
        <f t="shared" si="310"/>
        <v>41960.722951388889</v>
      </c>
      <c r="T1477" s="11">
        <f t="shared" si="311"/>
        <v>41993.207638888889</v>
      </c>
    </row>
    <row r="1478" spans="1:20" ht="28.5" x14ac:dyDescent="0.4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309"/>
        <v>0.15115908788590915</v>
      </c>
      <c r="P1478">
        <f t="shared" si="306"/>
        <v>2.6462186666666665</v>
      </c>
      <c r="Q1478" t="str">
        <f t="shared" si="308"/>
        <v>publishing</v>
      </c>
      <c r="R1478" t="str">
        <f t="shared" si="307"/>
        <v>radio &amp; podcasts</v>
      </c>
      <c r="S1478" s="11">
        <f t="shared" si="310"/>
        <v>40766.041921296295</v>
      </c>
      <c r="T1478" s="11">
        <f t="shared" si="311"/>
        <v>40796.041921296295</v>
      </c>
    </row>
    <row r="1479" spans="1:20" ht="42.75" x14ac:dyDescent="0.4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309"/>
        <v>0.89839187853741798</v>
      </c>
      <c r="P1479">
        <f t="shared" si="306"/>
        <v>5.5655000000000001</v>
      </c>
      <c r="Q1479" t="str">
        <f t="shared" si="308"/>
        <v>publishing</v>
      </c>
      <c r="R1479" t="str">
        <f t="shared" si="307"/>
        <v>radio &amp; podcasts</v>
      </c>
      <c r="S1479" s="11">
        <f t="shared" si="310"/>
        <v>40840.615787037037</v>
      </c>
      <c r="T1479" s="11">
        <f t="shared" si="311"/>
        <v>40900.125</v>
      </c>
    </row>
    <row r="1480" spans="1:20" ht="42.75" x14ac:dyDescent="0.4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309"/>
        <v>8.4629990319513931E-2</v>
      </c>
      <c r="P1480">
        <f t="shared" si="306"/>
        <v>19.693570333333334</v>
      </c>
      <c r="Q1480" t="str">
        <f t="shared" si="308"/>
        <v>publishing</v>
      </c>
      <c r="R1480" t="str">
        <f t="shared" si="307"/>
        <v>radio &amp; podcasts</v>
      </c>
      <c r="S1480" s="11">
        <f t="shared" si="310"/>
        <v>41394.871678240743</v>
      </c>
      <c r="T1480" s="11">
        <f t="shared" si="311"/>
        <v>41408.871678240743</v>
      </c>
    </row>
    <row r="1481" spans="1:20" ht="42.75" x14ac:dyDescent="0.4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309"/>
        <v>0.7279344858962693</v>
      </c>
      <c r="P1481">
        <f t="shared" si="306"/>
        <v>4.3959999999999999E-2</v>
      </c>
      <c r="Q1481" t="str">
        <f t="shared" si="308"/>
        <v>publishing</v>
      </c>
      <c r="R1481" t="str">
        <f t="shared" si="307"/>
        <v>radio &amp; podcasts</v>
      </c>
      <c r="S1481" s="11">
        <f t="shared" si="310"/>
        <v>41754.745243055557</v>
      </c>
      <c r="T1481" s="11">
        <f t="shared" si="311"/>
        <v>41769.165972222225</v>
      </c>
    </row>
    <row r="1482" spans="1:20" ht="42.75" x14ac:dyDescent="0.4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309"/>
        <v>0.85440582909832852</v>
      </c>
      <c r="P1482">
        <f t="shared" si="306"/>
        <v>36.575125</v>
      </c>
      <c r="Q1482" t="str">
        <f t="shared" si="308"/>
        <v>publishing</v>
      </c>
      <c r="R1482" t="str">
        <f t="shared" si="307"/>
        <v>radio &amp; podcasts</v>
      </c>
      <c r="S1482" s="11">
        <f t="shared" si="310"/>
        <v>41464.934016203704</v>
      </c>
      <c r="T1482" s="11">
        <f t="shared" si="311"/>
        <v>41481.708333333336</v>
      </c>
    </row>
    <row r="1483" spans="1:20" ht="42.75" x14ac:dyDescent="0.4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309"/>
        <v>47.61904761904762</v>
      </c>
      <c r="P1483">
        <f t="shared" si="306"/>
        <v>2.0999999999999999E-3</v>
      </c>
      <c r="Q1483" t="str">
        <f t="shared" si="308"/>
        <v>publishing</v>
      </c>
      <c r="R1483" t="str">
        <f>RIGHT(N1483,7)</f>
        <v>fiction</v>
      </c>
      <c r="S1483" s="11">
        <f t="shared" si="310"/>
        <v>41550.922974537039</v>
      </c>
      <c r="T1483" s="11">
        <f t="shared" si="311"/>
        <v>41580.922974537039</v>
      </c>
    </row>
    <row r="1484" spans="1:20" ht="42.75" x14ac:dyDescent="0.4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309"/>
        <v>1000</v>
      </c>
      <c r="P1484">
        <f t="shared" si="306"/>
        <v>1E-3</v>
      </c>
      <c r="Q1484" t="str">
        <f t="shared" si="308"/>
        <v>publishing</v>
      </c>
      <c r="R1484" t="str">
        <f t="shared" ref="R1484:R1502" si="312">RIGHT(N1484,7)</f>
        <v>fiction</v>
      </c>
      <c r="S1484" s="11">
        <f t="shared" si="310"/>
        <v>41136.85805555556</v>
      </c>
      <c r="T1484" s="11">
        <f t="shared" si="311"/>
        <v>41159.32708333333</v>
      </c>
    </row>
    <row r="1485" spans="1:20" ht="42.75" x14ac:dyDescent="0.4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309"/>
        <v>140</v>
      </c>
      <c r="P1485">
        <f t="shared" si="306"/>
        <v>0.01</v>
      </c>
      <c r="Q1485" t="str">
        <f t="shared" si="308"/>
        <v>publishing</v>
      </c>
      <c r="R1485" t="str">
        <f t="shared" si="312"/>
        <v>fiction</v>
      </c>
      <c r="S1485" s="11">
        <f t="shared" si="310"/>
        <v>42548.192997685182</v>
      </c>
      <c r="T1485" s="11">
        <f t="shared" si="311"/>
        <v>42573.192997685182</v>
      </c>
    </row>
    <row r="1486" spans="1:20" x14ac:dyDescent="0.4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 t="str">
        <f>IFERROR($D1486/$E1486,"0")</f>
        <v>0</v>
      </c>
      <c r="P1486">
        <f>AVERAGE(E1486,D1486)</f>
        <v>1000</v>
      </c>
      <c r="Q1486" t="str">
        <f t="shared" si="308"/>
        <v>publishing</v>
      </c>
      <c r="R1486" t="str">
        <f t="shared" si="312"/>
        <v>fiction</v>
      </c>
      <c r="S1486" s="11">
        <f t="shared" si="310"/>
        <v>41053.200960648144</v>
      </c>
      <c r="T1486" s="11">
        <f t="shared" si="311"/>
        <v>41111.618750000001</v>
      </c>
    </row>
    <row r="1487" spans="1:20" ht="42.75" x14ac:dyDescent="0.4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309"/>
        <v>44.666666666666664</v>
      </c>
      <c r="P1487">
        <f t="shared" ref="P1487:P1488" si="313">AVERAGE($E1487/$D1486)</f>
        <v>7.4999999999999997E-2</v>
      </c>
      <c r="Q1487" t="str">
        <f t="shared" si="308"/>
        <v>publishing</v>
      </c>
      <c r="R1487" t="str">
        <f t="shared" si="312"/>
        <v>fiction</v>
      </c>
      <c r="S1487" s="11">
        <f t="shared" si="310"/>
        <v>42130.795983796299</v>
      </c>
      <c r="T1487" s="11">
        <f t="shared" si="311"/>
        <v>42175.795983796299</v>
      </c>
    </row>
    <row r="1488" spans="1:20" ht="42.75" x14ac:dyDescent="0.4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309"/>
        <v>416.66666666666669</v>
      </c>
      <c r="P1488">
        <f t="shared" si="313"/>
        <v>7.164179104477612E-3</v>
      </c>
      <c r="Q1488" t="str">
        <f t="shared" si="308"/>
        <v>publishing</v>
      </c>
      <c r="R1488" t="str">
        <f t="shared" si="312"/>
        <v>fiction</v>
      </c>
      <c r="S1488" s="11">
        <f t="shared" si="310"/>
        <v>42032.168530092589</v>
      </c>
      <c r="T1488" s="11">
        <f t="shared" si="311"/>
        <v>42062.168530092589</v>
      </c>
    </row>
    <row r="1489" spans="1:20" ht="42.75" x14ac:dyDescent="0.4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 t="str">
        <f>IFERROR($D1489/$E1489,"0")</f>
        <v>0</v>
      </c>
      <c r="P1489">
        <f>AVERAGE(E1489,D1489)</f>
        <v>5000</v>
      </c>
      <c r="Q1489" t="str">
        <f t="shared" si="308"/>
        <v>publishing</v>
      </c>
      <c r="R1489" t="str">
        <f t="shared" si="312"/>
        <v>fiction</v>
      </c>
      <c r="S1489" s="11">
        <f t="shared" si="310"/>
        <v>42554.917488425926</v>
      </c>
      <c r="T1489" s="11">
        <f t="shared" si="311"/>
        <v>42584.917488425926</v>
      </c>
    </row>
    <row r="1490" spans="1:20" ht="42.75" x14ac:dyDescent="0.4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309"/>
        <v>41.666666666666664</v>
      </c>
      <c r="P1490">
        <f>AVERAGE($E1490/$D1489)</f>
        <v>3.5999999999999997E-2</v>
      </c>
      <c r="Q1490" t="str">
        <f t="shared" si="308"/>
        <v>publishing</v>
      </c>
      <c r="R1490" t="str">
        <f t="shared" si="312"/>
        <v>fiction</v>
      </c>
      <c r="S1490" s="11">
        <f t="shared" si="310"/>
        <v>41614.563194444447</v>
      </c>
      <c r="T1490" s="11">
        <f t="shared" si="311"/>
        <v>41644.563194444447</v>
      </c>
    </row>
    <row r="1491" spans="1:20" ht="42.75" x14ac:dyDescent="0.4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 t="str">
        <f>IFERROR($D1491/$E1491,"0")</f>
        <v>0</v>
      </c>
      <c r="P1491">
        <f>AVERAGE(E1491,D1491)</f>
        <v>2500</v>
      </c>
      <c r="Q1491" t="str">
        <f t="shared" si="308"/>
        <v>publishing</v>
      </c>
      <c r="R1491" t="str">
        <f t="shared" si="312"/>
        <v>fiction</v>
      </c>
      <c r="S1491" s="11">
        <f t="shared" si="310"/>
        <v>41198.611712962964</v>
      </c>
      <c r="T1491" s="11">
        <f t="shared" si="311"/>
        <v>41228.653379629628</v>
      </c>
    </row>
    <row r="1492" spans="1:20" ht="42.75" x14ac:dyDescent="0.4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309"/>
        <v>3.2402234636871508</v>
      </c>
      <c r="P1492">
        <f t="shared" ref="P1492:P1494" si="314">AVERAGE($E1492/$D1491)</f>
        <v>0.17899999999999999</v>
      </c>
      <c r="Q1492" t="str">
        <f t="shared" si="308"/>
        <v>publishing</v>
      </c>
      <c r="R1492" t="str">
        <f t="shared" si="312"/>
        <v>fiction</v>
      </c>
      <c r="S1492" s="11">
        <f t="shared" si="310"/>
        <v>41520.561041666668</v>
      </c>
      <c r="T1492" s="11">
        <f t="shared" si="311"/>
        <v>41549.561041666668</v>
      </c>
    </row>
    <row r="1493" spans="1:20" ht="42.75" x14ac:dyDescent="0.4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309"/>
        <v>12</v>
      </c>
      <c r="P1493">
        <f t="shared" si="314"/>
        <v>3.4482758620689655E-2</v>
      </c>
      <c r="Q1493" t="str">
        <f t="shared" si="308"/>
        <v>publishing</v>
      </c>
      <c r="R1493" t="str">
        <f t="shared" si="312"/>
        <v>fiction</v>
      </c>
      <c r="S1493" s="11">
        <f t="shared" si="310"/>
        <v>41991.713460648149</v>
      </c>
      <c r="T1493" s="11">
        <f t="shared" si="311"/>
        <v>42050.651388888888</v>
      </c>
    </row>
    <row r="1494" spans="1:20" ht="42.75" x14ac:dyDescent="0.4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309"/>
        <v>133.33333333333334</v>
      </c>
      <c r="P1494">
        <f t="shared" si="314"/>
        <v>2.5000000000000001E-2</v>
      </c>
      <c r="Q1494" t="str">
        <f t="shared" si="308"/>
        <v>publishing</v>
      </c>
      <c r="R1494" t="str">
        <f t="shared" si="312"/>
        <v>fiction</v>
      </c>
      <c r="S1494" s="11">
        <f t="shared" si="310"/>
        <v>40682.884791666671</v>
      </c>
      <c r="T1494" s="11">
        <f t="shared" si="311"/>
        <v>40712.884791666671</v>
      </c>
    </row>
    <row r="1495" spans="1:20" ht="28.5" x14ac:dyDescent="0.4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 t="str">
        <f>IFERROR($D1495/$E1495,"0")</f>
        <v>0</v>
      </c>
      <c r="P1495">
        <f>AVERAGE(E1495,D1495)</f>
        <v>1200</v>
      </c>
      <c r="Q1495" t="str">
        <f t="shared" si="308"/>
        <v>publishing</v>
      </c>
      <c r="R1495" t="str">
        <f t="shared" si="312"/>
        <v>fiction</v>
      </c>
      <c r="S1495" s="11">
        <f t="shared" si="310"/>
        <v>41411.866608796299</v>
      </c>
      <c r="T1495" s="11">
        <f t="shared" si="311"/>
        <v>41441.866608796299</v>
      </c>
    </row>
    <row r="1496" spans="1:20" ht="42.75" x14ac:dyDescent="0.4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309"/>
        <v>11.235955056179776</v>
      </c>
      <c r="P1496">
        <f>AVERAGE($E1496/$D1495)</f>
        <v>0.18541666666666667</v>
      </c>
      <c r="Q1496" t="str">
        <f t="shared" si="308"/>
        <v>publishing</v>
      </c>
      <c r="R1496" t="str">
        <f t="shared" si="312"/>
        <v>fiction</v>
      </c>
      <c r="S1496" s="11">
        <f t="shared" si="310"/>
        <v>42067.722372685181</v>
      </c>
      <c r="T1496" s="11">
        <f t="shared" si="311"/>
        <v>42097.651388888888</v>
      </c>
    </row>
    <row r="1497" spans="1:20" ht="28.5" x14ac:dyDescent="0.4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 t="str">
        <f t="shared" ref="O1497:O1498" si="315">IFERROR($D1497/$E1497,"0")</f>
        <v>0</v>
      </c>
      <c r="P1497">
        <f t="shared" ref="P1497:P1499" si="316">AVERAGE(E1497,D1497)</f>
        <v>1000</v>
      </c>
      <c r="Q1497" t="str">
        <f t="shared" si="308"/>
        <v>publishing</v>
      </c>
      <c r="R1497" t="str">
        <f t="shared" si="312"/>
        <v>fiction</v>
      </c>
      <c r="S1497" s="11">
        <f t="shared" si="310"/>
        <v>40752.789710648147</v>
      </c>
      <c r="T1497" s="11">
        <f t="shared" si="311"/>
        <v>40782.789710648147</v>
      </c>
    </row>
    <row r="1498" spans="1:20" ht="42.75" x14ac:dyDescent="0.4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 t="str">
        <f t="shared" si="315"/>
        <v>0</v>
      </c>
      <c r="P1498">
        <f t="shared" si="316"/>
        <v>750</v>
      </c>
      <c r="Q1498" t="str">
        <f t="shared" si="308"/>
        <v>publishing</v>
      </c>
      <c r="R1498" t="str">
        <f t="shared" si="312"/>
        <v>fiction</v>
      </c>
      <c r="S1498" s="11">
        <f t="shared" si="310"/>
        <v>41838.475219907406</v>
      </c>
      <c r="T1498" s="11">
        <f t="shared" si="311"/>
        <v>41898.475219907406</v>
      </c>
    </row>
    <row r="1499" spans="1:20" ht="42.75" x14ac:dyDescent="0.4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309"/>
        <v>15000</v>
      </c>
      <c r="P1499">
        <f t="shared" si="316"/>
        <v>7500.5</v>
      </c>
      <c r="Q1499" t="str">
        <f t="shared" si="308"/>
        <v>publishing</v>
      </c>
      <c r="R1499" t="str">
        <f t="shared" si="312"/>
        <v>fiction</v>
      </c>
      <c r="S1499" s="11">
        <f t="shared" si="310"/>
        <v>41444.64261574074</v>
      </c>
      <c r="T1499" s="11">
        <f t="shared" si="311"/>
        <v>41486.821527777778</v>
      </c>
    </row>
    <row r="1500" spans="1:20" ht="42.75" x14ac:dyDescent="0.4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309"/>
        <v>52.631578947368418</v>
      </c>
      <c r="P1500">
        <f t="shared" ref="P1500:P1545" si="317">AVERAGE($E1500/$D1499)</f>
        <v>3.8E-3</v>
      </c>
      <c r="Q1500" t="str">
        <f t="shared" si="308"/>
        <v>publishing</v>
      </c>
      <c r="R1500" t="str">
        <f t="shared" si="312"/>
        <v>fiction</v>
      </c>
      <c r="S1500" s="11">
        <f t="shared" si="310"/>
        <v>41840.983541666668</v>
      </c>
      <c r="T1500" s="11">
        <f t="shared" si="311"/>
        <v>41885.983541666668</v>
      </c>
    </row>
    <row r="1501" spans="1:20" ht="42.75" x14ac:dyDescent="0.4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309"/>
        <v>400</v>
      </c>
      <c r="P1501">
        <f t="shared" si="317"/>
        <v>1.6666666666666668E-3</v>
      </c>
      <c r="Q1501" t="str">
        <f t="shared" si="308"/>
        <v>publishing</v>
      </c>
      <c r="R1501" t="str">
        <f t="shared" si="312"/>
        <v>fiction</v>
      </c>
      <c r="S1501" s="11">
        <f t="shared" si="310"/>
        <v>42527.007326388892</v>
      </c>
      <c r="T1501" s="11">
        <f t="shared" si="311"/>
        <v>42587.007326388892</v>
      </c>
    </row>
    <row r="1502" spans="1:20" ht="42.75" x14ac:dyDescent="0.4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309"/>
        <v>3.9942938659058487</v>
      </c>
      <c r="P1502">
        <f t="shared" si="317"/>
        <v>0.35049999999999998</v>
      </c>
      <c r="Q1502" t="str">
        <f t="shared" si="308"/>
        <v>publishing</v>
      </c>
      <c r="R1502" t="str">
        <f t="shared" si="312"/>
        <v>fiction</v>
      </c>
      <c r="S1502" s="11">
        <f t="shared" si="310"/>
        <v>41365.904594907406</v>
      </c>
      <c r="T1502" s="11">
        <f t="shared" si="311"/>
        <v>41395.904594907406</v>
      </c>
    </row>
    <row r="1503" spans="1:20" ht="28.5" x14ac:dyDescent="0.4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309"/>
        <v>0.60121167275586185</v>
      </c>
      <c r="P1503">
        <f t="shared" si="317"/>
        <v>30.89</v>
      </c>
      <c r="Q1503" t="str">
        <f t="shared" ref="Q1503:Q1562" si="318">LEFT(N1503,11)</f>
        <v>photography</v>
      </c>
      <c r="R1503" t="str">
        <f>RIGHT(N1503,10)</f>
        <v>photobooks</v>
      </c>
      <c r="S1503" s="11">
        <f t="shared" si="310"/>
        <v>42163.583599537036</v>
      </c>
      <c r="T1503" s="11">
        <f t="shared" si="311"/>
        <v>42193.583599537036</v>
      </c>
    </row>
    <row r="1504" spans="1:20" ht="42.75" x14ac:dyDescent="0.4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309"/>
        <v>0.98575141141679357</v>
      </c>
      <c r="P1504">
        <f t="shared" si="317"/>
        <v>0.42919230769230771</v>
      </c>
      <c r="Q1504" t="str">
        <f t="shared" si="318"/>
        <v>photography</v>
      </c>
      <c r="R1504" t="str">
        <f t="shared" ref="R1504:R1542" si="319">RIGHT(N1504,10)</f>
        <v>photobooks</v>
      </c>
      <c r="S1504" s="11">
        <f t="shared" si="310"/>
        <v>42426.542592592596</v>
      </c>
      <c r="T1504" s="11">
        <f t="shared" si="311"/>
        <v>42454.916666666672</v>
      </c>
    </row>
    <row r="1505" spans="1:20" ht="42.75" x14ac:dyDescent="0.4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309"/>
        <v>0.92685736035967015</v>
      </c>
      <c r="P1505">
        <f t="shared" si="317"/>
        <v>0.18390590909090909</v>
      </c>
      <c r="Q1505" t="str">
        <f t="shared" si="318"/>
        <v>photography</v>
      </c>
      <c r="R1505" t="str">
        <f t="shared" si="319"/>
        <v>photobooks</v>
      </c>
      <c r="S1505" s="11">
        <f t="shared" si="310"/>
        <v>42606.347233796296</v>
      </c>
      <c r="T1505" s="11">
        <f t="shared" si="311"/>
        <v>42666.347233796296</v>
      </c>
    </row>
    <row r="1506" spans="1:20" ht="28.5" x14ac:dyDescent="0.4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309"/>
        <v>0.3597918742389018</v>
      </c>
      <c r="P1506">
        <f t="shared" si="317"/>
        <v>4.8175999999999997</v>
      </c>
      <c r="Q1506" t="str">
        <f t="shared" si="318"/>
        <v>photography</v>
      </c>
      <c r="R1506" t="str">
        <f t="shared" si="319"/>
        <v>photobooks</v>
      </c>
      <c r="S1506" s="11">
        <f t="shared" si="310"/>
        <v>41772.657685185186</v>
      </c>
      <c r="T1506" s="11">
        <f t="shared" si="311"/>
        <v>41800.356249999997</v>
      </c>
    </row>
    <row r="1507" spans="1:20" ht="57" x14ac:dyDescent="0.4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309"/>
        <v>0.96542569239123877</v>
      </c>
      <c r="P1507">
        <f t="shared" si="317"/>
        <v>2.5496923076923075</v>
      </c>
      <c r="Q1507" t="str">
        <f t="shared" si="318"/>
        <v>photography</v>
      </c>
      <c r="R1507" t="str">
        <f t="shared" si="319"/>
        <v>photobooks</v>
      </c>
      <c r="S1507" s="11">
        <f t="shared" si="310"/>
        <v>42414.44332175926</v>
      </c>
      <c r="T1507" s="11">
        <f t="shared" si="311"/>
        <v>42451.834027777775</v>
      </c>
    </row>
    <row r="1508" spans="1:20" ht="42.75" x14ac:dyDescent="0.4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309"/>
        <v>0.89766606822262118</v>
      </c>
      <c r="P1508">
        <f t="shared" si="317"/>
        <v>0.1044375</v>
      </c>
      <c r="Q1508" t="str">
        <f t="shared" si="318"/>
        <v>photography</v>
      </c>
      <c r="R1508" t="str">
        <f t="shared" si="319"/>
        <v>photobooks</v>
      </c>
      <c r="S1508" s="11">
        <f t="shared" si="310"/>
        <v>41814.785925925928</v>
      </c>
      <c r="T1508" s="11">
        <f t="shared" si="311"/>
        <v>41844.785925925928</v>
      </c>
    </row>
    <row r="1509" spans="1:20" ht="42.75" x14ac:dyDescent="0.4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309"/>
        <v>0.46511627906976744</v>
      </c>
      <c r="P1509">
        <f t="shared" si="317"/>
        <v>1.72</v>
      </c>
      <c r="Q1509" t="str">
        <f t="shared" si="318"/>
        <v>photography</v>
      </c>
      <c r="R1509" t="str">
        <f t="shared" si="319"/>
        <v>photobooks</v>
      </c>
      <c r="S1509" s="11">
        <f t="shared" si="310"/>
        <v>40254.450335648151</v>
      </c>
      <c r="T1509" s="11">
        <f t="shared" si="311"/>
        <v>40313.340277777781</v>
      </c>
    </row>
    <row r="1510" spans="1:20" ht="42.75" x14ac:dyDescent="0.4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309"/>
        <v>0.90283539114733302</v>
      </c>
      <c r="P1510">
        <f t="shared" si="317"/>
        <v>17.075833333333332</v>
      </c>
      <c r="Q1510" t="str">
        <f t="shared" si="318"/>
        <v>photography</v>
      </c>
      <c r="R1510" t="str">
        <f t="shared" si="319"/>
        <v>photobooks</v>
      </c>
      <c r="S1510" s="11">
        <f t="shared" si="310"/>
        <v>41786.614363425928</v>
      </c>
      <c r="T1510" s="11">
        <f t="shared" si="311"/>
        <v>41817.614363425928</v>
      </c>
    </row>
    <row r="1511" spans="1:20" ht="42.75" x14ac:dyDescent="0.4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309"/>
        <v>0.80879151757943024</v>
      </c>
      <c r="P1511">
        <f t="shared" si="317"/>
        <v>1.1695794594594595</v>
      </c>
      <c r="Q1511" t="str">
        <f t="shared" si="318"/>
        <v>photography</v>
      </c>
      <c r="R1511" t="str">
        <f t="shared" si="319"/>
        <v>photobooks</v>
      </c>
      <c r="S1511" s="11">
        <f t="shared" si="310"/>
        <v>42751.533391203702</v>
      </c>
      <c r="T1511" s="11">
        <f t="shared" si="311"/>
        <v>42780.957638888889</v>
      </c>
    </row>
    <row r="1512" spans="1:20" ht="42.75" x14ac:dyDescent="0.4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309"/>
        <v>0.98975602513980299</v>
      </c>
      <c r="P1512">
        <f t="shared" si="317"/>
        <v>0.92374857142857147</v>
      </c>
      <c r="Q1512" t="str">
        <f t="shared" si="318"/>
        <v>photography</v>
      </c>
      <c r="R1512" t="str">
        <f t="shared" si="319"/>
        <v>photobooks</v>
      </c>
      <c r="S1512" s="11">
        <f t="shared" si="310"/>
        <v>41809.385162037033</v>
      </c>
      <c r="T1512" s="11">
        <f t="shared" si="311"/>
        <v>41839.385162037033</v>
      </c>
    </row>
    <row r="1513" spans="1:20" ht="42.75" x14ac:dyDescent="0.4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309"/>
        <v>0.8945115328094051</v>
      </c>
      <c r="P1513">
        <f t="shared" si="317"/>
        <v>0.97818749999999999</v>
      </c>
      <c r="Q1513" t="str">
        <f t="shared" si="318"/>
        <v>photography</v>
      </c>
      <c r="R1513" t="str">
        <f t="shared" si="319"/>
        <v>photobooks</v>
      </c>
      <c r="S1513" s="11">
        <f t="shared" si="310"/>
        <v>42296.583379629628</v>
      </c>
      <c r="T1513" s="11">
        <f t="shared" si="311"/>
        <v>42326.625046296293</v>
      </c>
    </row>
    <row r="1514" spans="1:20" ht="42.75" x14ac:dyDescent="0.4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309"/>
        <v>0.17896405379148131</v>
      </c>
      <c r="P1514">
        <f t="shared" si="317"/>
        <v>1.3969285714285715</v>
      </c>
      <c r="Q1514" t="str">
        <f t="shared" si="318"/>
        <v>photography</v>
      </c>
      <c r="R1514" t="str">
        <f t="shared" si="319"/>
        <v>photobooks</v>
      </c>
      <c r="S1514" s="11">
        <f t="shared" si="310"/>
        <v>42741.684479166666</v>
      </c>
      <c r="T1514" s="11">
        <f t="shared" si="311"/>
        <v>42771.684479166666</v>
      </c>
    </row>
    <row r="1515" spans="1:20" ht="42.75" x14ac:dyDescent="0.4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309"/>
        <v>0.6665833437486981</v>
      </c>
      <c r="P1515">
        <f t="shared" si="317"/>
        <v>3.4289999999999998</v>
      </c>
      <c r="Q1515" t="str">
        <f t="shared" si="318"/>
        <v>photography</v>
      </c>
      <c r="R1515" t="str">
        <f t="shared" si="319"/>
        <v>photobooks</v>
      </c>
      <c r="S1515" s="11">
        <f t="shared" si="310"/>
        <v>41806.637337962966</v>
      </c>
      <c r="T1515" s="11">
        <f t="shared" si="311"/>
        <v>41836.637337962966</v>
      </c>
    </row>
    <row r="1516" spans="1:20" ht="42.75" x14ac:dyDescent="0.4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309"/>
        <v>0.93917878207295535</v>
      </c>
      <c r="P1516">
        <f t="shared" si="317"/>
        <v>3.327375</v>
      </c>
      <c r="Q1516" t="str">
        <f t="shared" si="318"/>
        <v>photography</v>
      </c>
      <c r="R1516" t="str">
        <f t="shared" si="319"/>
        <v>photobooks</v>
      </c>
      <c r="S1516" s="11">
        <f t="shared" si="310"/>
        <v>42234.597685185188</v>
      </c>
      <c r="T1516" s="11">
        <f t="shared" si="311"/>
        <v>42274.597685185188</v>
      </c>
    </row>
    <row r="1517" spans="1:20" ht="42.75" x14ac:dyDescent="0.4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309"/>
        <v>0.63617683171214268</v>
      </c>
      <c r="P1517">
        <f t="shared" si="317"/>
        <v>18.862680000000001</v>
      </c>
      <c r="Q1517" t="str">
        <f t="shared" si="318"/>
        <v>photography</v>
      </c>
      <c r="R1517" t="str">
        <f t="shared" si="319"/>
        <v>photobooks</v>
      </c>
      <c r="S1517" s="11">
        <f t="shared" si="310"/>
        <v>42415.253437499996</v>
      </c>
      <c r="T1517" s="11">
        <f t="shared" si="311"/>
        <v>42445.211770833332</v>
      </c>
    </row>
    <row r="1518" spans="1:20" ht="42.75" x14ac:dyDescent="0.4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309"/>
        <v>0.92031182330012995</v>
      </c>
      <c r="P1518">
        <f t="shared" si="317"/>
        <v>6.1573333333333334E-2</v>
      </c>
      <c r="Q1518" t="str">
        <f t="shared" si="318"/>
        <v>photography</v>
      </c>
      <c r="R1518" t="str">
        <f t="shared" si="319"/>
        <v>photobooks</v>
      </c>
      <c r="S1518" s="11">
        <f t="shared" si="310"/>
        <v>42619.466342592597</v>
      </c>
      <c r="T1518" s="11">
        <f t="shared" si="311"/>
        <v>42649.583333333328</v>
      </c>
    </row>
    <row r="1519" spans="1:20" ht="42.75" x14ac:dyDescent="0.4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309"/>
        <v>0.61736016792196569</v>
      </c>
      <c r="P1519">
        <f t="shared" si="317"/>
        <v>1.4292352941176472</v>
      </c>
      <c r="Q1519" t="str">
        <f t="shared" si="318"/>
        <v>photography</v>
      </c>
      <c r="R1519" t="str">
        <f t="shared" si="319"/>
        <v>photobooks</v>
      </c>
      <c r="S1519" s="11">
        <f t="shared" si="310"/>
        <v>41948.56658564815</v>
      </c>
      <c r="T1519" s="11">
        <f t="shared" si="311"/>
        <v>41979.25</v>
      </c>
    </row>
    <row r="1520" spans="1:20" ht="28.5" x14ac:dyDescent="0.4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309"/>
        <v>0.48693393929556888</v>
      </c>
      <c r="P1520">
        <f t="shared" si="317"/>
        <v>2.0536666666666665</v>
      </c>
      <c r="Q1520" t="str">
        <f t="shared" si="318"/>
        <v>photography</v>
      </c>
      <c r="R1520" t="str">
        <f t="shared" si="319"/>
        <v>photobooks</v>
      </c>
      <c r="S1520" s="11">
        <f t="shared" si="310"/>
        <v>41760.8200462963</v>
      </c>
      <c r="T1520" s="11">
        <f t="shared" si="311"/>
        <v>41790.8200462963</v>
      </c>
    </row>
    <row r="1521" spans="1:20" ht="42.75" x14ac:dyDescent="0.4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309"/>
        <v>0.96745585982639537</v>
      </c>
      <c r="P1521">
        <f t="shared" si="317"/>
        <v>0.62018333333333331</v>
      </c>
      <c r="Q1521" t="str">
        <f t="shared" si="318"/>
        <v>photography</v>
      </c>
      <c r="R1521" t="str">
        <f t="shared" si="319"/>
        <v>photobooks</v>
      </c>
      <c r="S1521" s="11">
        <f t="shared" si="310"/>
        <v>41782.741701388892</v>
      </c>
      <c r="T1521" s="11">
        <f t="shared" si="311"/>
        <v>41810.915972222225</v>
      </c>
    </row>
    <row r="1522" spans="1:20" ht="28.5" x14ac:dyDescent="0.4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309"/>
        <v>0.96644295302013428</v>
      </c>
      <c r="P1522">
        <f t="shared" si="317"/>
        <v>2.0694444444444446</v>
      </c>
      <c r="Q1522" t="str">
        <f t="shared" si="318"/>
        <v>photography</v>
      </c>
      <c r="R1522" t="str">
        <f t="shared" si="319"/>
        <v>photobooks</v>
      </c>
      <c r="S1522" s="11">
        <f t="shared" si="310"/>
        <v>41955.857789351852</v>
      </c>
      <c r="T1522" s="11">
        <f t="shared" si="311"/>
        <v>41992.166666666672</v>
      </c>
    </row>
    <row r="1523" spans="1:20" ht="42.75" x14ac:dyDescent="0.4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309"/>
        <v>0.93621270752715013</v>
      </c>
      <c r="P1523">
        <f t="shared" si="317"/>
        <v>2.2252777777777779</v>
      </c>
      <c r="Q1523" t="str">
        <f t="shared" si="318"/>
        <v>photography</v>
      </c>
      <c r="R1523" t="str">
        <f t="shared" si="319"/>
        <v>photobooks</v>
      </c>
      <c r="S1523" s="11">
        <f t="shared" si="310"/>
        <v>42493.167719907404</v>
      </c>
      <c r="T1523" s="11">
        <f t="shared" si="311"/>
        <v>42528.167719907404</v>
      </c>
    </row>
    <row r="1524" spans="1:20" ht="57" x14ac:dyDescent="0.4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309"/>
        <v>0.71960178725924362</v>
      </c>
      <c r="P1524">
        <f t="shared" si="317"/>
        <v>1.6120026666666667</v>
      </c>
      <c r="Q1524" t="str">
        <f t="shared" si="318"/>
        <v>photography</v>
      </c>
      <c r="R1524" t="str">
        <f t="shared" si="319"/>
        <v>photobooks</v>
      </c>
      <c r="S1524" s="11">
        <f t="shared" si="310"/>
        <v>41899.830312500002</v>
      </c>
      <c r="T1524" s="11">
        <f t="shared" si="311"/>
        <v>41929.830312500002</v>
      </c>
    </row>
    <row r="1525" spans="1:20" ht="42.75" x14ac:dyDescent="0.4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309"/>
        <v>0.80100450294423275</v>
      </c>
      <c r="P1525">
        <f t="shared" si="317"/>
        <v>0.53094252873563219</v>
      </c>
      <c r="Q1525" t="str">
        <f t="shared" si="318"/>
        <v>photography</v>
      </c>
      <c r="R1525" t="str">
        <f t="shared" si="319"/>
        <v>photobooks</v>
      </c>
      <c r="S1525" s="11">
        <f t="shared" si="310"/>
        <v>41964.751342592594</v>
      </c>
      <c r="T1525" s="11">
        <f t="shared" si="311"/>
        <v>41996</v>
      </c>
    </row>
    <row r="1526" spans="1:20" ht="42.75" x14ac:dyDescent="0.4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309"/>
        <v>0.48309178743961351</v>
      </c>
      <c r="P1526">
        <f t="shared" si="317"/>
        <v>0.33567567567567569</v>
      </c>
      <c r="Q1526" t="str">
        <f t="shared" si="318"/>
        <v>photography</v>
      </c>
      <c r="R1526" t="str">
        <f t="shared" si="319"/>
        <v>photobooks</v>
      </c>
      <c r="S1526" s="11">
        <f t="shared" si="310"/>
        <v>42756.501041666663</v>
      </c>
      <c r="T1526" s="11">
        <f t="shared" si="311"/>
        <v>42786.501041666663</v>
      </c>
    </row>
    <row r="1527" spans="1:20" ht="42.75" x14ac:dyDescent="0.4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309"/>
        <v>0.57469358885094446</v>
      </c>
      <c r="P1527">
        <f t="shared" si="317"/>
        <v>1.5080499999999999</v>
      </c>
      <c r="Q1527" t="str">
        <f t="shared" si="318"/>
        <v>photography</v>
      </c>
      <c r="R1527" t="str">
        <f t="shared" si="319"/>
        <v>photobooks</v>
      </c>
      <c r="S1527" s="11">
        <f t="shared" si="310"/>
        <v>42570.702986111108</v>
      </c>
      <c r="T1527" s="11">
        <f t="shared" si="311"/>
        <v>42600.702986111108</v>
      </c>
    </row>
    <row r="1528" spans="1:20" ht="42.75" x14ac:dyDescent="0.4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309"/>
        <v>0.83107497741644087</v>
      </c>
      <c r="P1528">
        <f t="shared" si="317"/>
        <v>10.64423076923077</v>
      </c>
      <c r="Q1528" t="str">
        <f t="shared" si="318"/>
        <v>photography</v>
      </c>
      <c r="R1528" t="str">
        <f t="shared" si="319"/>
        <v>photobooks</v>
      </c>
      <c r="S1528" s="11">
        <f t="shared" si="310"/>
        <v>42339.276006944448</v>
      </c>
      <c r="T1528" s="11">
        <f t="shared" si="311"/>
        <v>42388.276006944448</v>
      </c>
    </row>
    <row r="1529" spans="1:20" ht="42.75" x14ac:dyDescent="0.4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309"/>
        <v>0.90543389685814435</v>
      </c>
      <c r="P1529">
        <f t="shared" si="317"/>
        <v>0.16806739130434784</v>
      </c>
      <c r="Q1529" t="str">
        <f t="shared" si="318"/>
        <v>photography</v>
      </c>
      <c r="R1529" t="str">
        <f t="shared" si="319"/>
        <v>photobooks</v>
      </c>
      <c r="S1529" s="11">
        <f t="shared" si="310"/>
        <v>42780.600532407407</v>
      </c>
      <c r="T1529" s="11">
        <f t="shared" si="311"/>
        <v>42808.558865740735</v>
      </c>
    </row>
    <row r="1530" spans="1:20" ht="28.5" x14ac:dyDescent="0.4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309"/>
        <v>0.35515567657156388</v>
      </c>
      <c r="P1530">
        <f t="shared" si="317"/>
        <v>2.4134285714285713</v>
      </c>
      <c r="Q1530" t="str">
        <f t="shared" si="318"/>
        <v>photography</v>
      </c>
      <c r="R1530" t="str">
        <f t="shared" si="319"/>
        <v>photobooks</v>
      </c>
      <c r="S1530" s="11">
        <f t="shared" si="310"/>
        <v>42736.732893518521</v>
      </c>
      <c r="T1530" s="11">
        <f t="shared" si="311"/>
        <v>42767</v>
      </c>
    </row>
    <row r="1531" spans="1:20" ht="28.5" x14ac:dyDescent="0.4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309"/>
        <v>0.99325631240524859</v>
      </c>
      <c r="P1531">
        <f t="shared" si="317"/>
        <v>6.3763333333333332</v>
      </c>
      <c r="Q1531" t="str">
        <f t="shared" si="318"/>
        <v>photography</v>
      </c>
      <c r="R1531" t="str">
        <f t="shared" si="319"/>
        <v>photobooks</v>
      </c>
      <c r="S1531" s="11">
        <f t="shared" si="310"/>
        <v>42052.628703703704</v>
      </c>
      <c r="T1531" s="11">
        <f t="shared" si="311"/>
        <v>42082.587037037039</v>
      </c>
    </row>
    <row r="1532" spans="1:20" ht="42.75" x14ac:dyDescent="0.4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309"/>
        <v>0.74169827714085912</v>
      </c>
      <c r="P1532">
        <f t="shared" si="317"/>
        <v>2.4836315789473686</v>
      </c>
      <c r="Q1532" t="str">
        <f t="shared" si="318"/>
        <v>photography</v>
      </c>
      <c r="R1532" t="str">
        <f t="shared" si="319"/>
        <v>photobooks</v>
      </c>
      <c r="S1532" s="11">
        <f t="shared" si="310"/>
        <v>42275.767303240747</v>
      </c>
      <c r="T1532" s="11">
        <f t="shared" si="311"/>
        <v>42300.767303240747</v>
      </c>
    </row>
    <row r="1533" spans="1:20" ht="42.75" x14ac:dyDescent="0.4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309"/>
        <v>0.56831922611850061</v>
      </c>
      <c r="P1533">
        <f t="shared" si="317"/>
        <v>0.11814285714285715</v>
      </c>
      <c r="Q1533" t="str">
        <f t="shared" si="318"/>
        <v>photography</v>
      </c>
      <c r="R1533" t="str">
        <f t="shared" si="319"/>
        <v>photobooks</v>
      </c>
      <c r="S1533" s="11">
        <f t="shared" si="310"/>
        <v>41941.802384259259</v>
      </c>
      <c r="T1533" s="11">
        <f t="shared" si="311"/>
        <v>41974.125</v>
      </c>
    </row>
    <row r="1534" spans="1:20" ht="42.75" x14ac:dyDescent="0.4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309"/>
        <v>0.20660303293252344</v>
      </c>
      <c r="P1534">
        <f t="shared" si="317"/>
        <v>10.298297872340425</v>
      </c>
      <c r="Q1534" t="str">
        <f t="shared" si="318"/>
        <v>photography</v>
      </c>
      <c r="R1534" t="str">
        <f t="shared" si="319"/>
        <v>photobooks</v>
      </c>
      <c r="S1534" s="11">
        <f t="shared" si="310"/>
        <v>42391.475289351853</v>
      </c>
      <c r="T1534" s="11">
        <f t="shared" si="311"/>
        <v>42415.625</v>
      </c>
    </row>
    <row r="1535" spans="1:20" ht="42.75" x14ac:dyDescent="0.4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309"/>
        <v>0.68898994074686515</v>
      </c>
      <c r="P1535">
        <f t="shared" si="317"/>
        <v>13.0626</v>
      </c>
      <c r="Q1535" t="str">
        <f t="shared" si="318"/>
        <v>photography</v>
      </c>
      <c r="R1535" t="str">
        <f t="shared" si="319"/>
        <v>photobooks</v>
      </c>
      <c r="S1535" s="11">
        <f t="shared" si="310"/>
        <v>42443.00204861111</v>
      </c>
      <c r="T1535" s="11">
        <f t="shared" si="311"/>
        <v>42492.165972222225</v>
      </c>
    </row>
    <row r="1536" spans="1:20" ht="42.75" x14ac:dyDescent="0.4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309"/>
        <v>0.23938716884774977</v>
      </c>
      <c r="P1536">
        <f t="shared" si="317"/>
        <v>0.69622222222222219</v>
      </c>
      <c r="Q1536" t="str">
        <f t="shared" si="318"/>
        <v>photography</v>
      </c>
      <c r="R1536" t="str">
        <f t="shared" si="319"/>
        <v>photobooks</v>
      </c>
      <c r="S1536" s="11">
        <f t="shared" si="310"/>
        <v>42221.67432870371</v>
      </c>
      <c r="T1536" s="11">
        <f t="shared" si="311"/>
        <v>42251.67432870371</v>
      </c>
    </row>
    <row r="1537" spans="1:20" ht="42.75" x14ac:dyDescent="0.4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309"/>
        <v>0.75514442137058713</v>
      </c>
      <c r="P1537">
        <f t="shared" si="317"/>
        <v>0.70626666666666671</v>
      </c>
      <c r="Q1537" t="str">
        <f t="shared" si="318"/>
        <v>photography</v>
      </c>
      <c r="R1537" t="str">
        <f t="shared" si="319"/>
        <v>photobooks</v>
      </c>
      <c r="S1537" s="11">
        <f t="shared" si="310"/>
        <v>42484.829062500001</v>
      </c>
      <c r="T1537" s="11">
        <f t="shared" si="311"/>
        <v>42513.916666666672</v>
      </c>
    </row>
    <row r="1538" spans="1:20" ht="42.75" x14ac:dyDescent="0.4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si="309"/>
        <v>0.39950714135661308</v>
      </c>
      <c r="P1538">
        <f t="shared" si="317"/>
        <v>7.5092524999999997</v>
      </c>
      <c r="Q1538" t="str">
        <f t="shared" si="318"/>
        <v>photography</v>
      </c>
      <c r="R1538" t="str">
        <f t="shared" si="319"/>
        <v>photobooks</v>
      </c>
      <c r="S1538" s="11">
        <f t="shared" si="310"/>
        <v>42213.802199074074</v>
      </c>
      <c r="T1538" s="11">
        <f t="shared" si="311"/>
        <v>42243.802199074074</v>
      </c>
    </row>
    <row r="1539" spans="1:20" ht="42.75" x14ac:dyDescent="0.4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ref="O1539:O1602" si="320">$D1539/$E1539</f>
        <v>0.5558643690939411</v>
      </c>
      <c r="P1539">
        <f t="shared" si="317"/>
        <v>1.7989999999999999</v>
      </c>
      <c r="Q1539" t="str">
        <f t="shared" si="318"/>
        <v>photography</v>
      </c>
      <c r="R1539" t="str">
        <f t="shared" si="319"/>
        <v>photobooks</v>
      </c>
      <c r="S1539" s="11">
        <f t="shared" ref="S1539:S1602" si="321">(((J1539/60)/60)/24)+DATE(1970,1,1)</f>
        <v>42552.315127314811</v>
      </c>
      <c r="T1539" s="11">
        <f t="shared" ref="T1539:T1602" si="322">(((I1539/60)/60)/24)+DATE(1970,1,1)</f>
        <v>42588.75</v>
      </c>
    </row>
    <row r="1540" spans="1:20" ht="42.75" x14ac:dyDescent="0.4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320"/>
        <v>0.97438752783964366</v>
      </c>
      <c r="P1540">
        <f t="shared" si="317"/>
        <v>0.59866666666666668</v>
      </c>
      <c r="Q1540" t="str">
        <f t="shared" si="318"/>
        <v>photography</v>
      </c>
      <c r="R1540" t="str">
        <f t="shared" si="319"/>
        <v>photobooks</v>
      </c>
      <c r="S1540" s="11">
        <f t="shared" si="321"/>
        <v>41981.782060185185</v>
      </c>
      <c r="T1540" s="11">
        <f t="shared" si="322"/>
        <v>42026.782060185185</v>
      </c>
    </row>
    <row r="1541" spans="1:20" ht="42.75" x14ac:dyDescent="0.4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320"/>
        <v>0.73536927671284047</v>
      </c>
      <c r="P1541">
        <f t="shared" si="317"/>
        <v>3.8853171428571431</v>
      </c>
      <c r="Q1541" t="str">
        <f t="shared" si="318"/>
        <v>photography</v>
      </c>
      <c r="R1541" t="str">
        <f t="shared" si="319"/>
        <v>photobooks</v>
      </c>
      <c r="S1541" s="11">
        <f t="shared" si="321"/>
        <v>42705.919201388882</v>
      </c>
      <c r="T1541" s="11">
        <f t="shared" si="322"/>
        <v>42738.919201388882</v>
      </c>
    </row>
    <row r="1542" spans="1:20" ht="42.75" x14ac:dyDescent="0.4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320"/>
        <v>0.84841628959276016</v>
      </c>
      <c r="P1542">
        <f t="shared" si="317"/>
        <v>0.88400000000000001</v>
      </c>
      <c r="Q1542" t="str">
        <f t="shared" si="318"/>
        <v>photography</v>
      </c>
      <c r="R1542" t="str">
        <f t="shared" si="319"/>
        <v>photobooks</v>
      </c>
      <c r="S1542" s="11">
        <f t="shared" si="321"/>
        <v>41939.00712962963</v>
      </c>
      <c r="T1542" s="11">
        <f t="shared" si="322"/>
        <v>41969.052083333328</v>
      </c>
    </row>
    <row r="1543" spans="1:20" ht="42.75" x14ac:dyDescent="0.4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320"/>
        <v>3000</v>
      </c>
      <c r="P1543">
        <f t="shared" si="317"/>
        <v>4.0000000000000002E-4</v>
      </c>
      <c r="Q1543" t="str">
        <f t="shared" si="318"/>
        <v>photography</v>
      </c>
      <c r="R1543" t="str">
        <f>RIGHT(N1543,6)</f>
        <v>nature</v>
      </c>
      <c r="S1543" s="11">
        <f t="shared" si="321"/>
        <v>41974.712245370371</v>
      </c>
      <c r="T1543" s="11">
        <f t="shared" si="322"/>
        <v>42004.712245370371</v>
      </c>
    </row>
    <row r="1544" spans="1:20" ht="42.75" x14ac:dyDescent="0.4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320"/>
        <v>25</v>
      </c>
      <c r="P1544">
        <f t="shared" si="317"/>
        <v>1.1111111111111111E-3</v>
      </c>
      <c r="Q1544" t="str">
        <f t="shared" si="318"/>
        <v>photography</v>
      </c>
      <c r="R1544" t="str">
        <f t="shared" ref="R1544:R1562" si="323">RIGHT(N1544,6)</f>
        <v>nature</v>
      </c>
      <c r="S1544" s="11">
        <f t="shared" si="321"/>
        <v>42170.996527777781</v>
      </c>
      <c r="T1544" s="11">
        <f t="shared" si="322"/>
        <v>42185.996527777781</v>
      </c>
    </row>
    <row r="1545" spans="1:20" ht="42.75" x14ac:dyDescent="0.4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320"/>
        <v>225</v>
      </c>
      <c r="P1545">
        <f t="shared" si="317"/>
        <v>0.02</v>
      </c>
      <c r="Q1545" t="str">
        <f t="shared" si="318"/>
        <v>photography</v>
      </c>
      <c r="R1545" t="str">
        <f t="shared" si="323"/>
        <v>nature</v>
      </c>
      <c r="S1545" s="11">
        <f t="shared" si="321"/>
        <v>41935.509652777779</v>
      </c>
      <c r="T1545" s="11">
        <f t="shared" si="322"/>
        <v>41965.551319444443</v>
      </c>
    </row>
    <row r="1546" spans="1:20" ht="42.75" x14ac:dyDescent="0.4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 t="str">
        <f>IFERROR($D1546/$E1546,"0")</f>
        <v>0</v>
      </c>
      <c r="P1546">
        <f>AVERAGE(E1546,D1546)</f>
        <v>500</v>
      </c>
      <c r="Q1546" t="str">
        <f t="shared" si="318"/>
        <v>photography</v>
      </c>
      <c r="R1546" t="str">
        <f t="shared" si="323"/>
        <v>nature</v>
      </c>
      <c r="S1546" s="11">
        <f t="shared" si="321"/>
        <v>42053.051203703704</v>
      </c>
      <c r="T1546" s="11">
        <f t="shared" si="322"/>
        <v>42095.012499999997</v>
      </c>
    </row>
    <row r="1547" spans="1:20" ht="42.75" x14ac:dyDescent="0.4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320"/>
        <v>3000</v>
      </c>
      <c r="P1547">
        <f t="shared" ref="P1547:P1548" si="324">AVERAGE($E1547/$D1546)</f>
        <v>1E-3</v>
      </c>
      <c r="Q1547" t="str">
        <f t="shared" si="318"/>
        <v>photography</v>
      </c>
      <c r="R1547" t="str">
        <f t="shared" si="323"/>
        <v>nature</v>
      </c>
      <c r="S1547" s="11">
        <f t="shared" si="321"/>
        <v>42031.884652777779</v>
      </c>
      <c r="T1547" s="11">
        <f t="shared" si="322"/>
        <v>42065.886111111111</v>
      </c>
    </row>
    <row r="1548" spans="1:20" ht="42.75" x14ac:dyDescent="0.4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320"/>
        <v>3.4602076124567476</v>
      </c>
      <c r="P1548">
        <f t="shared" si="324"/>
        <v>9.633333333333334E-2</v>
      </c>
      <c r="Q1548" t="str">
        <f t="shared" si="318"/>
        <v>photography</v>
      </c>
      <c r="R1548" t="str">
        <f t="shared" si="323"/>
        <v>nature</v>
      </c>
      <c r="S1548" s="11">
        <f t="shared" si="321"/>
        <v>41839.212951388887</v>
      </c>
      <c r="T1548" s="11">
        <f t="shared" si="322"/>
        <v>41899.212951388887</v>
      </c>
    </row>
    <row r="1549" spans="1:20" ht="42.75" x14ac:dyDescent="0.4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 t="str">
        <f>IFERROR($D1549/$E1549,"0")</f>
        <v>0</v>
      </c>
      <c r="P1549">
        <f>AVERAGE(E1549,D1549)</f>
        <v>10</v>
      </c>
      <c r="Q1549" t="str">
        <f t="shared" si="318"/>
        <v>photography</v>
      </c>
      <c r="R1549" t="str">
        <f t="shared" si="323"/>
        <v>nature</v>
      </c>
      <c r="S1549" s="11">
        <f t="shared" si="321"/>
        <v>42782.426875000005</v>
      </c>
      <c r="T1549" s="11">
        <f t="shared" si="322"/>
        <v>42789.426875000005</v>
      </c>
    </row>
    <row r="1550" spans="1:20" ht="28.5" x14ac:dyDescent="0.4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320"/>
        <v>11.666666666666666</v>
      </c>
      <c r="P1550">
        <f t="shared" ref="P1550:P1552" si="325">AVERAGE($E1550/$D1549)</f>
        <v>3</v>
      </c>
      <c r="Q1550" t="str">
        <f t="shared" si="318"/>
        <v>photography</v>
      </c>
      <c r="R1550" t="str">
        <f t="shared" si="323"/>
        <v>nature</v>
      </c>
      <c r="S1550" s="11">
        <f t="shared" si="321"/>
        <v>42286.88217592593</v>
      </c>
      <c r="T1550" s="11">
        <f t="shared" si="322"/>
        <v>42316.923842592587</v>
      </c>
    </row>
    <row r="1551" spans="1:20" ht="42.75" x14ac:dyDescent="0.4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320"/>
        <v>2.9411764705882355</v>
      </c>
      <c r="P1551">
        <f t="shared" si="325"/>
        <v>0.24285714285714285</v>
      </c>
      <c r="Q1551" t="str">
        <f t="shared" si="318"/>
        <v>photography</v>
      </c>
      <c r="R1551" t="str">
        <f t="shared" si="323"/>
        <v>nature</v>
      </c>
      <c r="S1551" s="11">
        <f t="shared" si="321"/>
        <v>42281.136099537034</v>
      </c>
      <c r="T1551" s="11">
        <f t="shared" si="322"/>
        <v>42311.177766203706</v>
      </c>
    </row>
    <row r="1552" spans="1:20" ht="42.75" x14ac:dyDescent="0.4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320"/>
        <v>7.4257425742574261</v>
      </c>
      <c r="P1552">
        <f t="shared" si="325"/>
        <v>0.20200000000000001</v>
      </c>
      <c r="Q1552" t="str">
        <f t="shared" si="318"/>
        <v>photography</v>
      </c>
      <c r="R1552" t="str">
        <f t="shared" si="323"/>
        <v>nature</v>
      </c>
      <c r="S1552" s="11">
        <f t="shared" si="321"/>
        <v>42472.449467592596</v>
      </c>
      <c r="T1552" s="11">
        <f t="shared" si="322"/>
        <v>42502.449467592596</v>
      </c>
    </row>
    <row r="1553" spans="1:20" ht="42.75" x14ac:dyDescent="0.4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 t="str">
        <f>IFERROR($D1553/$E1553,"0")</f>
        <v>0</v>
      </c>
      <c r="P1553">
        <f>AVERAGE(E1553,D1553)</f>
        <v>1750</v>
      </c>
      <c r="Q1553" t="str">
        <f t="shared" si="318"/>
        <v>photography</v>
      </c>
      <c r="R1553" t="str">
        <f t="shared" si="323"/>
        <v>nature</v>
      </c>
      <c r="S1553" s="11">
        <f t="shared" si="321"/>
        <v>42121.824525462958</v>
      </c>
      <c r="T1553" s="11">
        <f t="shared" si="322"/>
        <v>42151.824525462958</v>
      </c>
    </row>
    <row r="1554" spans="1:20" ht="42.75" x14ac:dyDescent="0.4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320"/>
        <v>2.0330969267139478</v>
      </c>
      <c r="P1554">
        <f>AVERAGE($E1554/$D1553)</f>
        <v>0.60428571428571431</v>
      </c>
      <c r="Q1554" t="str">
        <f t="shared" si="318"/>
        <v>photography</v>
      </c>
      <c r="R1554" t="str">
        <f t="shared" si="323"/>
        <v>nature</v>
      </c>
      <c r="S1554" s="11">
        <f t="shared" si="321"/>
        <v>41892.688750000001</v>
      </c>
      <c r="T1554" s="11">
        <f t="shared" si="322"/>
        <v>41913.165972222225</v>
      </c>
    </row>
    <row r="1555" spans="1:20" ht="42.75" x14ac:dyDescent="0.4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 t="str">
        <f t="shared" ref="O1555:O1557" si="326">IFERROR($D1555/$E1555,"0")</f>
        <v>0</v>
      </c>
      <c r="P1555">
        <f t="shared" ref="P1555:P1557" si="327">AVERAGE(E1555,D1555)</f>
        <v>3000</v>
      </c>
      <c r="Q1555" t="str">
        <f t="shared" si="318"/>
        <v>photography</v>
      </c>
      <c r="R1555" t="str">
        <f t="shared" si="323"/>
        <v>nature</v>
      </c>
      <c r="S1555" s="11">
        <f t="shared" si="321"/>
        <v>42219.282951388886</v>
      </c>
      <c r="T1555" s="11">
        <f t="shared" si="322"/>
        <v>42249.282951388886</v>
      </c>
    </row>
    <row r="1556" spans="1:20" ht="57" x14ac:dyDescent="0.4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 t="str">
        <f t="shared" si="326"/>
        <v>0</v>
      </c>
      <c r="P1556">
        <f t="shared" si="327"/>
        <v>10000</v>
      </c>
      <c r="Q1556" t="str">
        <f t="shared" si="318"/>
        <v>photography</v>
      </c>
      <c r="R1556" t="str">
        <f t="shared" si="323"/>
        <v>nature</v>
      </c>
      <c r="S1556" s="11">
        <f t="shared" si="321"/>
        <v>42188.252199074079</v>
      </c>
      <c r="T1556" s="11">
        <f t="shared" si="322"/>
        <v>42218.252199074079</v>
      </c>
    </row>
    <row r="1557" spans="1:20" ht="42.75" x14ac:dyDescent="0.4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 t="str">
        <f t="shared" si="326"/>
        <v>0</v>
      </c>
      <c r="P1557">
        <f t="shared" si="327"/>
        <v>375</v>
      </c>
      <c r="Q1557" t="str">
        <f t="shared" si="318"/>
        <v>photography</v>
      </c>
      <c r="R1557" t="str">
        <f t="shared" si="323"/>
        <v>nature</v>
      </c>
      <c r="S1557" s="11">
        <f t="shared" si="321"/>
        <v>42241.613796296297</v>
      </c>
      <c r="T1557" s="11">
        <f t="shared" si="322"/>
        <v>42264.708333333328</v>
      </c>
    </row>
    <row r="1558" spans="1:20" ht="42.75" x14ac:dyDescent="0.4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320"/>
        <v>2.2156573116691285</v>
      </c>
      <c r="P1558">
        <f t="shared" ref="P1558:P1563" si="328">AVERAGE($E1558/$D1557)</f>
        <v>0.90266666666666662</v>
      </c>
      <c r="Q1558" t="str">
        <f t="shared" si="318"/>
        <v>photography</v>
      </c>
      <c r="R1558" t="str">
        <f t="shared" si="323"/>
        <v>nature</v>
      </c>
      <c r="S1558" s="11">
        <f t="shared" si="321"/>
        <v>42525.153055555551</v>
      </c>
      <c r="T1558" s="11">
        <f t="shared" si="322"/>
        <v>42555.153055555551</v>
      </c>
    </row>
    <row r="1559" spans="1:20" ht="42.75" x14ac:dyDescent="0.4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320"/>
        <v>25</v>
      </c>
      <c r="P1559">
        <f t="shared" si="328"/>
        <v>6.6666666666666666E-2</v>
      </c>
      <c r="Q1559" t="str">
        <f t="shared" si="318"/>
        <v>photography</v>
      </c>
      <c r="R1559" t="str">
        <f t="shared" si="323"/>
        <v>nature</v>
      </c>
      <c r="S1559" s="11">
        <f t="shared" si="321"/>
        <v>41871.65315972222</v>
      </c>
      <c r="T1559" s="11">
        <f t="shared" si="322"/>
        <v>41902.65315972222</v>
      </c>
    </row>
    <row r="1560" spans="1:20" ht="42.75" x14ac:dyDescent="0.4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320"/>
        <v>21.428571428571427</v>
      </c>
      <c r="P1560">
        <f t="shared" si="328"/>
        <v>1.4E-2</v>
      </c>
      <c r="Q1560" t="str">
        <f t="shared" si="318"/>
        <v>photography</v>
      </c>
      <c r="R1560" t="str">
        <f t="shared" si="323"/>
        <v>nature</v>
      </c>
      <c r="S1560" s="11">
        <f t="shared" si="321"/>
        <v>42185.397673611107</v>
      </c>
      <c r="T1560" s="11">
        <f t="shared" si="322"/>
        <v>42244.508333333331</v>
      </c>
    </row>
    <row r="1561" spans="1:20" ht="28.5" x14ac:dyDescent="0.4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320"/>
        <v>300</v>
      </c>
      <c r="P1561">
        <f t="shared" si="328"/>
        <v>6.6666666666666666E-2</v>
      </c>
      <c r="Q1561" t="str">
        <f t="shared" si="318"/>
        <v>photography</v>
      </c>
      <c r="R1561" t="str">
        <f t="shared" si="323"/>
        <v>nature</v>
      </c>
      <c r="S1561" s="11">
        <f t="shared" si="321"/>
        <v>42108.05322916666</v>
      </c>
      <c r="T1561" s="11">
        <f t="shared" si="322"/>
        <v>42123.05322916666</v>
      </c>
    </row>
    <row r="1562" spans="1:20" ht="42.75" x14ac:dyDescent="0.4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320"/>
        <v>26.595744680851062</v>
      </c>
      <c r="P1562">
        <f t="shared" si="328"/>
        <v>6.2666666666666669E-3</v>
      </c>
      <c r="Q1562" t="str">
        <f t="shared" si="318"/>
        <v>photography</v>
      </c>
      <c r="R1562" t="str">
        <f t="shared" si="323"/>
        <v>nature</v>
      </c>
      <c r="S1562" s="11">
        <f t="shared" si="321"/>
        <v>41936.020752314813</v>
      </c>
      <c r="T1562" s="11">
        <f t="shared" si="322"/>
        <v>41956.062418981484</v>
      </c>
    </row>
    <row r="1563" spans="1:20" ht="42.75" x14ac:dyDescent="0.4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320"/>
        <v>149.25373134328359</v>
      </c>
      <c r="P1563">
        <f t="shared" si="328"/>
        <v>2.6800000000000001E-2</v>
      </c>
      <c r="Q1563" t="str">
        <f t="shared" ref="Q1563:Q1582" si="329">LEFT(N1563,10)</f>
        <v>publishing</v>
      </c>
      <c r="R1563" t="str">
        <f>RIGHT(N1563,9)</f>
        <v>art books</v>
      </c>
      <c r="S1563" s="11">
        <f t="shared" si="321"/>
        <v>41555.041701388887</v>
      </c>
      <c r="T1563" s="11">
        <f t="shared" si="322"/>
        <v>41585.083368055559</v>
      </c>
    </row>
    <row r="1564" spans="1:20" ht="42.75" x14ac:dyDescent="0.4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 t="str">
        <f>IFERROR($D1564/$E1564,"0")</f>
        <v>0</v>
      </c>
      <c r="P1564">
        <f>AVERAGE(E1564,D1564)</f>
        <v>2000</v>
      </c>
      <c r="Q1564" t="str">
        <f t="shared" si="329"/>
        <v>publishing</v>
      </c>
      <c r="R1564" t="str">
        <f t="shared" ref="R1564:R1582" si="330">RIGHT(N1564,9)</f>
        <v>art books</v>
      </c>
      <c r="S1564" s="11">
        <f t="shared" si="321"/>
        <v>40079.566157407404</v>
      </c>
      <c r="T1564" s="11">
        <f t="shared" si="322"/>
        <v>40149.034722222219</v>
      </c>
    </row>
    <row r="1565" spans="1:20" ht="42.75" x14ac:dyDescent="0.4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320"/>
        <v>70.588235294117652</v>
      </c>
      <c r="P1565">
        <f t="shared" ref="P1565:P1570" si="331">AVERAGE($E1565/$D1564)</f>
        <v>2.1250000000000002E-2</v>
      </c>
      <c r="Q1565" t="str">
        <f t="shared" si="329"/>
        <v>publishing</v>
      </c>
      <c r="R1565" t="str">
        <f t="shared" si="330"/>
        <v>art books</v>
      </c>
      <c r="S1565" s="11">
        <f t="shared" si="321"/>
        <v>41652.742488425924</v>
      </c>
      <c r="T1565" s="11">
        <f t="shared" si="322"/>
        <v>41712.700821759259</v>
      </c>
    </row>
    <row r="1566" spans="1:20" ht="42.75" x14ac:dyDescent="0.4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320"/>
        <v>1000</v>
      </c>
      <c r="P1566">
        <f t="shared" si="331"/>
        <v>1.6666666666666668E-3</v>
      </c>
      <c r="Q1566" t="str">
        <f t="shared" si="329"/>
        <v>publishing</v>
      </c>
      <c r="R1566" t="str">
        <f t="shared" si="330"/>
        <v>art books</v>
      </c>
      <c r="S1566" s="11">
        <f t="shared" si="321"/>
        <v>42121.367002314815</v>
      </c>
      <c r="T1566" s="11">
        <f t="shared" si="322"/>
        <v>42152.836805555555</v>
      </c>
    </row>
    <row r="1567" spans="1:20" ht="42.75" x14ac:dyDescent="0.4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320"/>
        <v>40</v>
      </c>
      <c r="P1567">
        <f t="shared" si="331"/>
        <v>0.01</v>
      </c>
      <c r="Q1567" t="str">
        <f t="shared" si="329"/>
        <v>publishing</v>
      </c>
      <c r="R1567" t="str">
        <f t="shared" si="330"/>
        <v>art books</v>
      </c>
      <c r="S1567" s="11">
        <f t="shared" si="321"/>
        <v>40672.729872685188</v>
      </c>
      <c r="T1567" s="11">
        <f t="shared" si="322"/>
        <v>40702.729872685188</v>
      </c>
    </row>
    <row r="1568" spans="1:20" ht="42.75" x14ac:dyDescent="0.4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320"/>
        <v>4.7058823529411766</v>
      </c>
      <c r="P1568">
        <f t="shared" si="331"/>
        <v>1.59375</v>
      </c>
      <c r="Q1568" t="str">
        <f t="shared" si="329"/>
        <v>publishing</v>
      </c>
      <c r="R1568" t="str">
        <f t="shared" si="330"/>
        <v>art books</v>
      </c>
      <c r="S1568" s="11">
        <f t="shared" si="321"/>
        <v>42549.916712962964</v>
      </c>
      <c r="T1568" s="11">
        <f t="shared" si="322"/>
        <v>42578.916666666672</v>
      </c>
    </row>
    <row r="1569" spans="1:20" ht="42.75" x14ac:dyDescent="0.4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320"/>
        <v>24.285714285714285</v>
      </c>
      <c r="P1569">
        <f t="shared" si="331"/>
        <v>1.1666666666666667E-2</v>
      </c>
      <c r="Q1569" t="str">
        <f t="shared" si="329"/>
        <v>publishing</v>
      </c>
      <c r="R1569" t="str">
        <f t="shared" si="330"/>
        <v>art books</v>
      </c>
      <c r="S1569" s="11">
        <f t="shared" si="321"/>
        <v>41671.936863425923</v>
      </c>
      <c r="T1569" s="11">
        <f t="shared" si="322"/>
        <v>41687</v>
      </c>
    </row>
    <row r="1570" spans="1:20" ht="42.75" x14ac:dyDescent="0.4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320"/>
        <v>7.3313782991202343</v>
      </c>
      <c r="P1570">
        <f t="shared" si="331"/>
        <v>0.4011764705882353</v>
      </c>
      <c r="Q1570" t="str">
        <f t="shared" si="329"/>
        <v>publishing</v>
      </c>
      <c r="R1570" t="str">
        <f t="shared" si="330"/>
        <v>art books</v>
      </c>
      <c r="S1570" s="11">
        <f t="shared" si="321"/>
        <v>41962.062326388885</v>
      </c>
      <c r="T1570" s="11">
        <f t="shared" si="322"/>
        <v>41997.062326388885</v>
      </c>
    </row>
    <row r="1571" spans="1:20" x14ac:dyDescent="0.4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 t="str">
        <f>IFERROR($D1571/$E1571,"0")</f>
        <v>0</v>
      </c>
      <c r="P1571">
        <f>AVERAGE(E1571,D1571)</f>
        <v>15000</v>
      </c>
      <c r="Q1571" t="str">
        <f t="shared" si="329"/>
        <v>publishing</v>
      </c>
      <c r="R1571" t="str">
        <f t="shared" si="330"/>
        <v>art books</v>
      </c>
      <c r="S1571" s="11">
        <f t="shared" si="321"/>
        <v>41389.679560185185</v>
      </c>
      <c r="T1571" s="11">
        <f t="shared" si="322"/>
        <v>41419.679560185185</v>
      </c>
    </row>
    <row r="1572" spans="1:20" ht="28.5" x14ac:dyDescent="0.4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320"/>
        <v>2.4154589371980677</v>
      </c>
      <c r="P1572">
        <f t="shared" ref="P1572:P1581" si="332">AVERAGE($E1572/$D1571)</f>
        <v>8.2799999999999999E-2</v>
      </c>
      <c r="Q1572" t="str">
        <f t="shared" si="329"/>
        <v>publishing</v>
      </c>
      <c r="R1572" t="str">
        <f t="shared" si="330"/>
        <v>art books</v>
      </c>
      <c r="S1572" s="11">
        <f t="shared" si="321"/>
        <v>42438.813449074078</v>
      </c>
      <c r="T1572" s="11">
        <f t="shared" si="322"/>
        <v>42468.771782407406</v>
      </c>
    </row>
    <row r="1573" spans="1:20" ht="42.75" x14ac:dyDescent="0.4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320"/>
        <v>151.25</v>
      </c>
      <c r="P1573">
        <f t="shared" si="332"/>
        <v>1.3333333333333334E-2</v>
      </c>
      <c r="Q1573" t="str">
        <f t="shared" si="329"/>
        <v>publishing</v>
      </c>
      <c r="R1573" t="str">
        <f t="shared" si="330"/>
        <v>art books</v>
      </c>
      <c r="S1573" s="11">
        <f t="shared" si="321"/>
        <v>42144.769479166673</v>
      </c>
      <c r="T1573" s="11">
        <f t="shared" si="322"/>
        <v>42174.769479166673</v>
      </c>
    </row>
    <row r="1574" spans="1:20" ht="42.75" x14ac:dyDescent="0.4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320"/>
        <v>20</v>
      </c>
      <c r="P1574">
        <f t="shared" si="332"/>
        <v>1.0330578512396695E-2</v>
      </c>
      <c r="Q1574" t="str">
        <f t="shared" si="329"/>
        <v>publishing</v>
      </c>
      <c r="R1574" t="str">
        <f t="shared" si="330"/>
        <v>art books</v>
      </c>
      <c r="S1574" s="11">
        <f t="shared" si="321"/>
        <v>42404.033090277779</v>
      </c>
      <c r="T1574" s="11">
        <f t="shared" si="322"/>
        <v>42428.999305555553</v>
      </c>
    </row>
    <row r="1575" spans="1:20" ht="42.75" x14ac:dyDescent="0.4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320"/>
        <v>40.358744394618832</v>
      </c>
      <c r="P1575">
        <f t="shared" si="332"/>
        <v>8.9200000000000002E-2</v>
      </c>
      <c r="Q1575" t="str">
        <f t="shared" si="329"/>
        <v>publishing</v>
      </c>
      <c r="R1575" t="str">
        <f t="shared" si="330"/>
        <v>art books</v>
      </c>
      <c r="S1575" s="11">
        <f t="shared" si="321"/>
        <v>42786.000023148154</v>
      </c>
      <c r="T1575" s="11">
        <f t="shared" si="322"/>
        <v>42826.165972222225</v>
      </c>
    </row>
    <row r="1576" spans="1:20" ht="42.75" x14ac:dyDescent="0.4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320"/>
        <v>19.762845849802371</v>
      </c>
      <c r="P1576">
        <f t="shared" si="332"/>
        <v>5.6222222222222222E-2</v>
      </c>
      <c r="Q1576" t="str">
        <f t="shared" si="329"/>
        <v>publishing</v>
      </c>
      <c r="R1576" t="str">
        <f t="shared" si="330"/>
        <v>art books</v>
      </c>
      <c r="S1576" s="11">
        <f t="shared" si="321"/>
        <v>42017.927418981482</v>
      </c>
      <c r="T1576" s="11">
        <f t="shared" si="322"/>
        <v>42052.927418981482</v>
      </c>
    </row>
    <row r="1577" spans="1:20" ht="42.75" x14ac:dyDescent="0.4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320"/>
        <v>4.3649061545176782</v>
      </c>
      <c r="P1577">
        <f t="shared" si="332"/>
        <v>0.2291</v>
      </c>
      <c r="Q1577" t="str">
        <f t="shared" si="329"/>
        <v>publishing</v>
      </c>
      <c r="R1577" t="str">
        <f t="shared" si="330"/>
        <v>art books</v>
      </c>
      <c r="S1577" s="11">
        <f t="shared" si="321"/>
        <v>41799.524259259262</v>
      </c>
      <c r="T1577" s="11">
        <f t="shared" si="322"/>
        <v>41829.524259259262</v>
      </c>
    </row>
    <row r="1578" spans="1:20" ht="28.5" x14ac:dyDescent="0.4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320"/>
        <v>7.6923076923076925</v>
      </c>
      <c r="P1578">
        <f t="shared" si="332"/>
        <v>6.5000000000000002E-2</v>
      </c>
      <c r="Q1578" t="str">
        <f t="shared" si="329"/>
        <v>publishing</v>
      </c>
      <c r="R1578" t="str">
        <f t="shared" si="330"/>
        <v>art books</v>
      </c>
      <c r="S1578" s="11">
        <f t="shared" si="321"/>
        <v>42140.879259259258</v>
      </c>
      <c r="T1578" s="11">
        <f t="shared" si="322"/>
        <v>42185.879259259258</v>
      </c>
    </row>
    <row r="1579" spans="1:20" ht="42.75" x14ac:dyDescent="0.4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320"/>
        <v>181.81818181818181</v>
      </c>
      <c r="P1579">
        <f t="shared" si="332"/>
        <v>1.0999999999999999E-2</v>
      </c>
      <c r="Q1579" t="str">
        <f t="shared" si="329"/>
        <v>publishing</v>
      </c>
      <c r="R1579" t="str">
        <f t="shared" si="330"/>
        <v>art books</v>
      </c>
      <c r="S1579" s="11">
        <f t="shared" si="321"/>
        <v>41054.847777777781</v>
      </c>
      <c r="T1579" s="11">
        <f t="shared" si="322"/>
        <v>41114.847777777781</v>
      </c>
    </row>
    <row r="1580" spans="1:20" ht="57" x14ac:dyDescent="0.4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320"/>
        <v>9.2536585365853661</v>
      </c>
      <c r="P1580">
        <f t="shared" si="332"/>
        <v>2.0500000000000001E-2</v>
      </c>
      <c r="Q1580" t="str">
        <f t="shared" si="329"/>
        <v>publishing</v>
      </c>
      <c r="R1580" t="str">
        <f t="shared" si="330"/>
        <v>art books</v>
      </c>
      <c r="S1580" s="11">
        <f t="shared" si="321"/>
        <v>40399.065868055557</v>
      </c>
      <c r="T1580" s="11">
        <f t="shared" si="322"/>
        <v>40423.083333333336</v>
      </c>
    </row>
    <row r="1581" spans="1:20" ht="28.5" x14ac:dyDescent="0.4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320"/>
        <v>119.03571428571429</v>
      </c>
      <c r="P1581">
        <f t="shared" si="332"/>
        <v>1.4760147601476014E-2</v>
      </c>
      <c r="Q1581" t="str">
        <f t="shared" si="329"/>
        <v>publishing</v>
      </c>
      <c r="R1581" t="str">
        <f t="shared" si="330"/>
        <v>art books</v>
      </c>
      <c r="S1581" s="11">
        <f t="shared" si="321"/>
        <v>41481.996423611112</v>
      </c>
      <c r="T1581" s="11">
        <f t="shared" si="322"/>
        <v>41514.996423611112</v>
      </c>
    </row>
    <row r="1582" spans="1:20" ht="42.75" x14ac:dyDescent="0.4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 t="str">
        <f>IFERROR($D1582/$E1582,"0")</f>
        <v>0</v>
      </c>
      <c r="P1582">
        <f>AVERAGE(E1582,D1582)</f>
        <v>875</v>
      </c>
      <c r="Q1582" t="str">
        <f t="shared" si="329"/>
        <v>publishing</v>
      </c>
      <c r="R1582" t="str">
        <f t="shared" si="330"/>
        <v>art books</v>
      </c>
      <c r="S1582" s="11">
        <f t="shared" si="321"/>
        <v>40990.050069444449</v>
      </c>
      <c r="T1582" s="11">
        <f t="shared" si="322"/>
        <v>41050.050069444449</v>
      </c>
    </row>
    <row r="1583" spans="1:20" ht="42.75" x14ac:dyDescent="0.4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320"/>
        <v>200</v>
      </c>
      <c r="P1583">
        <f t="shared" ref="P1583:P1585" si="333">AVERAGE($E1583/$D1582)</f>
        <v>2.8571428571428571E-3</v>
      </c>
      <c r="Q1583" t="str">
        <f t="shared" ref="Q1583:Q1602" si="334">LEFT(N1583,11)</f>
        <v>photography</v>
      </c>
      <c r="R1583" t="str">
        <f>RIGHT(N1583,6)</f>
        <v>places</v>
      </c>
      <c r="S1583" s="11">
        <f t="shared" si="321"/>
        <v>42325.448958333334</v>
      </c>
      <c r="T1583" s="11">
        <f t="shared" si="322"/>
        <v>42357.448958333334</v>
      </c>
    </row>
    <row r="1584" spans="1:20" ht="28.5" x14ac:dyDescent="0.4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320"/>
        <v>10.75268817204301</v>
      </c>
      <c r="P1584">
        <f t="shared" si="333"/>
        <v>9.2999999999999999E-2</v>
      </c>
      <c r="Q1584" t="str">
        <f t="shared" si="334"/>
        <v>photography</v>
      </c>
      <c r="R1584" t="str">
        <f t="shared" ref="R1584:R1602" si="335">RIGHT(N1584,6)</f>
        <v>places</v>
      </c>
      <c r="S1584" s="11">
        <f t="shared" si="321"/>
        <v>42246.789965277778</v>
      </c>
      <c r="T1584" s="11">
        <f t="shared" si="322"/>
        <v>42303.888888888891</v>
      </c>
    </row>
    <row r="1585" spans="1:20" ht="42.75" x14ac:dyDescent="0.4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320"/>
        <v>1333.3333333333333</v>
      </c>
      <c r="P1585">
        <f t="shared" si="333"/>
        <v>1.4999999999999999E-2</v>
      </c>
      <c r="Q1585" t="str">
        <f t="shared" si="334"/>
        <v>photography</v>
      </c>
      <c r="R1585" t="str">
        <f t="shared" si="335"/>
        <v>places</v>
      </c>
      <c r="S1585" s="11">
        <f t="shared" si="321"/>
        <v>41877.904988425929</v>
      </c>
      <c r="T1585" s="11">
        <f t="shared" si="322"/>
        <v>41907.904988425929</v>
      </c>
    </row>
    <row r="1586" spans="1:20" ht="42.75" x14ac:dyDescent="0.4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 t="str">
        <f>IFERROR($D1586/$E1586,"0")</f>
        <v>0</v>
      </c>
      <c r="P1586">
        <f>AVERAGE(E1586,D1586)</f>
        <v>600</v>
      </c>
      <c r="Q1586" t="str">
        <f t="shared" si="334"/>
        <v>photography</v>
      </c>
      <c r="R1586" t="str">
        <f t="shared" si="335"/>
        <v>places</v>
      </c>
      <c r="S1586" s="11">
        <f t="shared" si="321"/>
        <v>41779.649317129632</v>
      </c>
      <c r="T1586" s="11">
        <f t="shared" si="322"/>
        <v>41789.649317129632</v>
      </c>
    </row>
    <row r="1587" spans="1:20" ht="42.75" x14ac:dyDescent="0.4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320"/>
        <v>1.2658227848101267</v>
      </c>
      <c r="P1587">
        <f>AVERAGE($E1587/$D1586)</f>
        <v>1.3166666666666667</v>
      </c>
      <c r="Q1587" t="str">
        <f t="shared" si="334"/>
        <v>photography</v>
      </c>
      <c r="R1587" t="str">
        <f t="shared" si="335"/>
        <v>places</v>
      </c>
      <c r="S1587" s="11">
        <f t="shared" si="321"/>
        <v>42707.895462962959</v>
      </c>
      <c r="T1587" s="11">
        <f t="shared" si="322"/>
        <v>42729.458333333328</v>
      </c>
    </row>
    <row r="1588" spans="1:20" ht="28.5" x14ac:dyDescent="0.4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 t="str">
        <f>IFERROR($D1588/$E1588,"0")</f>
        <v>0</v>
      </c>
      <c r="P1588">
        <f>AVERAGE(E1588,D1588)</f>
        <v>750</v>
      </c>
      <c r="Q1588" t="str">
        <f t="shared" si="334"/>
        <v>photography</v>
      </c>
      <c r="R1588" t="str">
        <f t="shared" si="335"/>
        <v>places</v>
      </c>
      <c r="S1588" s="11">
        <f t="shared" si="321"/>
        <v>42069.104421296302</v>
      </c>
      <c r="T1588" s="11">
        <f t="shared" si="322"/>
        <v>42099.062754629631</v>
      </c>
    </row>
    <row r="1589" spans="1:20" ht="42.75" x14ac:dyDescent="0.4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320"/>
        <v>7500</v>
      </c>
      <c r="P1589">
        <f>AVERAGE($E1589/$D1588)</f>
        <v>6.6666666666666664E-4</v>
      </c>
      <c r="Q1589" t="str">
        <f t="shared" si="334"/>
        <v>photography</v>
      </c>
      <c r="R1589" t="str">
        <f t="shared" si="335"/>
        <v>places</v>
      </c>
      <c r="S1589" s="11">
        <f t="shared" si="321"/>
        <v>41956.950983796298</v>
      </c>
      <c r="T1589" s="11">
        <f t="shared" si="322"/>
        <v>41986.950983796298</v>
      </c>
    </row>
    <row r="1590" spans="1:20" ht="28.5" x14ac:dyDescent="0.4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 t="str">
        <f t="shared" ref="O1590:O1591" si="336">IFERROR($D1590/$E1590,"0")</f>
        <v>0</v>
      </c>
      <c r="P1590">
        <f t="shared" ref="P1590:P1591" si="337">AVERAGE(E1590,D1590)</f>
        <v>258</v>
      </c>
      <c r="Q1590" t="str">
        <f t="shared" si="334"/>
        <v>photography</v>
      </c>
      <c r="R1590" t="str">
        <f t="shared" si="335"/>
        <v>places</v>
      </c>
      <c r="S1590" s="11">
        <f t="shared" si="321"/>
        <v>42005.24998842593</v>
      </c>
      <c r="T1590" s="11">
        <f t="shared" si="322"/>
        <v>42035.841666666667</v>
      </c>
    </row>
    <row r="1591" spans="1:20" ht="42.75" x14ac:dyDescent="0.4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 t="str">
        <f t="shared" si="336"/>
        <v>0</v>
      </c>
      <c r="P1591">
        <f t="shared" si="337"/>
        <v>600</v>
      </c>
      <c r="Q1591" t="str">
        <f t="shared" si="334"/>
        <v>photography</v>
      </c>
      <c r="R1591" t="str">
        <f t="shared" si="335"/>
        <v>places</v>
      </c>
      <c r="S1591" s="11">
        <f t="shared" si="321"/>
        <v>42256.984791666662</v>
      </c>
      <c r="T1591" s="11">
        <f t="shared" si="322"/>
        <v>42286.984791666662</v>
      </c>
    </row>
    <row r="1592" spans="1:20" x14ac:dyDescent="0.4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320"/>
        <v>58.823529411764703</v>
      </c>
      <c r="P1592">
        <f t="shared" ref="P1592:P1593" si="338">AVERAGE($E1592/$D1591)</f>
        <v>0.85</v>
      </c>
      <c r="Q1592" t="str">
        <f t="shared" si="334"/>
        <v>photography</v>
      </c>
      <c r="R1592" t="str">
        <f t="shared" si="335"/>
        <v>places</v>
      </c>
      <c r="S1592" s="11">
        <f t="shared" si="321"/>
        <v>42240.857222222221</v>
      </c>
      <c r="T1592" s="11">
        <f t="shared" si="322"/>
        <v>42270.857222222221</v>
      </c>
    </row>
    <row r="1593" spans="1:20" ht="42.75" x14ac:dyDescent="0.4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320"/>
        <v>3.4213098729227762</v>
      </c>
      <c r="P1593">
        <f t="shared" si="338"/>
        <v>6.8199999999999997E-2</v>
      </c>
      <c r="Q1593" t="str">
        <f t="shared" si="334"/>
        <v>photography</v>
      </c>
      <c r="R1593" t="str">
        <f t="shared" si="335"/>
        <v>places</v>
      </c>
      <c r="S1593" s="11">
        <f t="shared" si="321"/>
        <v>42433.726168981477</v>
      </c>
      <c r="T1593" s="11">
        <f t="shared" si="322"/>
        <v>42463.68450231482</v>
      </c>
    </row>
    <row r="1594" spans="1:20" ht="28.5" x14ac:dyDescent="0.4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 t="str">
        <f>IFERROR($D1594/$E1594,"0")</f>
        <v>0</v>
      </c>
      <c r="P1594">
        <f>AVERAGE(E1594,D1594)</f>
        <v>12.5</v>
      </c>
      <c r="Q1594" t="str">
        <f t="shared" si="334"/>
        <v>photography</v>
      </c>
      <c r="R1594" t="str">
        <f t="shared" si="335"/>
        <v>places</v>
      </c>
      <c r="S1594" s="11">
        <f t="shared" si="321"/>
        <v>42046.072743055556</v>
      </c>
      <c r="T1594" s="11">
        <f t="shared" si="322"/>
        <v>42091.031076388885</v>
      </c>
    </row>
    <row r="1595" spans="1:20" ht="28.5" x14ac:dyDescent="0.4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320"/>
        <v>7333.333333333333</v>
      </c>
      <c r="P1595">
        <f t="shared" ref="P1595:P1598" si="339">AVERAGE($E1595/$D1594)</f>
        <v>0.12</v>
      </c>
      <c r="Q1595" t="str">
        <f t="shared" si="334"/>
        <v>photography</v>
      </c>
      <c r="R1595" t="str">
        <f t="shared" si="335"/>
        <v>places</v>
      </c>
      <c r="S1595" s="11">
        <f t="shared" si="321"/>
        <v>42033.845543981486</v>
      </c>
      <c r="T1595" s="11">
        <f t="shared" si="322"/>
        <v>42063.845543981486</v>
      </c>
    </row>
    <row r="1596" spans="1:20" ht="28.5" x14ac:dyDescent="0.4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320"/>
        <v>4.8780487804878048</v>
      </c>
      <c r="P1596">
        <f t="shared" si="339"/>
        <v>9.3181818181818175E-3</v>
      </c>
      <c r="Q1596" t="str">
        <f t="shared" si="334"/>
        <v>photography</v>
      </c>
      <c r="R1596" t="str">
        <f t="shared" si="335"/>
        <v>places</v>
      </c>
      <c r="S1596" s="11">
        <f t="shared" si="321"/>
        <v>42445.712754629625</v>
      </c>
      <c r="T1596" s="11">
        <f t="shared" si="322"/>
        <v>42505.681249999994</v>
      </c>
    </row>
    <row r="1597" spans="1:20" ht="42.75" x14ac:dyDescent="0.4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320"/>
        <v>357.14285714285717</v>
      </c>
      <c r="P1597">
        <f t="shared" si="339"/>
        <v>0.28000000000000003</v>
      </c>
      <c r="Q1597" t="str">
        <f t="shared" si="334"/>
        <v>photography</v>
      </c>
      <c r="R1597" t="str">
        <f t="shared" si="335"/>
        <v>places</v>
      </c>
      <c r="S1597" s="11">
        <f t="shared" si="321"/>
        <v>41780.050092592595</v>
      </c>
      <c r="T1597" s="11">
        <f t="shared" si="322"/>
        <v>41808.842361111114</v>
      </c>
    </row>
    <row r="1598" spans="1:20" ht="42.75" x14ac:dyDescent="0.4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320"/>
        <v>43.333333333333336</v>
      </c>
      <c r="P1598">
        <f t="shared" si="339"/>
        <v>7.5000000000000002E-4</v>
      </c>
      <c r="Q1598" t="str">
        <f t="shared" si="334"/>
        <v>photography</v>
      </c>
      <c r="R1598" t="str">
        <f t="shared" si="335"/>
        <v>places</v>
      </c>
      <c r="S1598" s="11">
        <f t="shared" si="321"/>
        <v>41941.430196759262</v>
      </c>
      <c r="T1598" s="11">
        <f t="shared" si="322"/>
        <v>41986.471863425926</v>
      </c>
    </row>
    <row r="1599" spans="1:20" ht="42.75" x14ac:dyDescent="0.4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 t="str">
        <f>IFERROR($D1599/$E1599,"0")</f>
        <v>0</v>
      </c>
      <c r="P1599">
        <f>AVERAGE(E1599,D1599)</f>
        <v>7500</v>
      </c>
      <c r="Q1599" t="str">
        <f t="shared" si="334"/>
        <v>photography</v>
      </c>
      <c r="R1599" t="str">
        <f t="shared" si="335"/>
        <v>places</v>
      </c>
      <c r="S1599" s="11">
        <f t="shared" si="321"/>
        <v>42603.354131944448</v>
      </c>
      <c r="T1599" s="11">
        <f t="shared" si="322"/>
        <v>42633.354131944448</v>
      </c>
    </row>
    <row r="1600" spans="1:20" ht="57" x14ac:dyDescent="0.4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320"/>
        <v>800</v>
      </c>
      <c r="P1600">
        <f>AVERAGE($E1600/$D1599)</f>
        <v>6.666666666666667E-5</v>
      </c>
      <c r="Q1600" t="str">
        <f t="shared" si="334"/>
        <v>photography</v>
      </c>
      <c r="R1600" t="str">
        <f t="shared" si="335"/>
        <v>places</v>
      </c>
      <c r="S1600" s="11">
        <f t="shared" si="321"/>
        <v>42151.667337962965</v>
      </c>
      <c r="T1600" s="11">
        <f t="shared" si="322"/>
        <v>42211.667337962965</v>
      </c>
    </row>
    <row r="1601" spans="1:20" ht="42.75" x14ac:dyDescent="0.4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 t="str">
        <f>IFERROR($D1601/$E1601,"0")</f>
        <v>0</v>
      </c>
      <c r="P1601">
        <f>AVERAGE(E1601,D1601)</f>
        <v>250</v>
      </c>
      <c r="Q1601" t="str">
        <f t="shared" si="334"/>
        <v>photography</v>
      </c>
      <c r="R1601" t="str">
        <f t="shared" si="335"/>
        <v>places</v>
      </c>
      <c r="S1601" s="11">
        <f t="shared" si="321"/>
        <v>42438.53907407407</v>
      </c>
      <c r="T1601" s="11">
        <f t="shared" si="322"/>
        <v>42468.497407407413</v>
      </c>
    </row>
    <row r="1602" spans="1:20" ht="42.75" x14ac:dyDescent="0.4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si="320"/>
        <v>13.623978201634877</v>
      </c>
      <c r="P1602">
        <f t="shared" ref="P1602:P1665" si="340">AVERAGE($E1602/$D1601)</f>
        <v>0.73399999999999999</v>
      </c>
      <c r="Q1602" t="str">
        <f t="shared" si="334"/>
        <v>photography</v>
      </c>
      <c r="R1602" t="str">
        <f t="shared" si="335"/>
        <v>places</v>
      </c>
      <c r="S1602" s="11">
        <f t="shared" si="321"/>
        <v>41791.057314814818</v>
      </c>
      <c r="T1602" s="11">
        <f t="shared" si="322"/>
        <v>41835.21597222222</v>
      </c>
    </row>
    <row r="1603" spans="1:20" ht="42.75" x14ac:dyDescent="0.4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ref="O1603:O1666" si="341">$D1603/$E1603</f>
        <v>0.92379435598600268</v>
      </c>
      <c r="P1603">
        <f t="shared" si="340"/>
        <v>0.541246</v>
      </c>
      <c r="Q1603" t="str">
        <f t="shared" ref="Q1603:Q1666" si="342">LEFT(N1603,5)</f>
        <v>music</v>
      </c>
      <c r="R1603" t="str">
        <f>RIGHT(N1603,4)</f>
        <v>rock</v>
      </c>
      <c r="S1603" s="11">
        <f t="shared" ref="S1603:S1666" si="343">(((J1603/60)/60)/24)+DATE(1970,1,1)</f>
        <v>40638.092974537038</v>
      </c>
      <c r="T1603" s="11">
        <f t="shared" ref="T1603:T1666" si="344">(((I1603/60)/60)/24)+DATE(1970,1,1)</f>
        <v>40668.092974537038</v>
      </c>
    </row>
    <row r="1604" spans="1:20" ht="42.75" x14ac:dyDescent="0.4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341"/>
        <v>0.99833610648918469</v>
      </c>
      <c r="P1604">
        <f t="shared" si="340"/>
        <v>0.60099999999999998</v>
      </c>
      <c r="Q1604" t="str">
        <f t="shared" si="342"/>
        <v>music</v>
      </c>
      <c r="R1604" t="str">
        <f t="shared" ref="R1604:R1642" si="345">RIGHT(N1604,4)</f>
        <v>rock</v>
      </c>
      <c r="S1604" s="11">
        <f t="shared" si="343"/>
        <v>40788.297650462962</v>
      </c>
      <c r="T1604" s="11">
        <f t="shared" si="344"/>
        <v>40830.958333333336</v>
      </c>
    </row>
    <row r="1605" spans="1:20" ht="28.5" x14ac:dyDescent="0.4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341"/>
        <v>0.99967010886407481</v>
      </c>
      <c r="P1605">
        <f t="shared" si="340"/>
        <v>1.3337733333333335</v>
      </c>
      <c r="Q1605" t="str">
        <f t="shared" si="342"/>
        <v>music</v>
      </c>
      <c r="R1605" t="str">
        <f t="shared" si="345"/>
        <v>rock</v>
      </c>
      <c r="S1605" s="11">
        <f t="shared" si="343"/>
        <v>40876.169664351852</v>
      </c>
      <c r="T1605" s="11">
        <f t="shared" si="344"/>
        <v>40936.169664351852</v>
      </c>
    </row>
    <row r="1606" spans="1:20" ht="42.75" x14ac:dyDescent="0.4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341"/>
        <v>0.81895291020766303</v>
      </c>
      <c r="P1606">
        <f t="shared" si="340"/>
        <v>1.7095</v>
      </c>
      <c r="Q1606" t="str">
        <f t="shared" si="342"/>
        <v>music</v>
      </c>
      <c r="R1606" t="str">
        <f t="shared" si="345"/>
        <v>rock</v>
      </c>
      <c r="S1606" s="11">
        <f t="shared" si="343"/>
        <v>40945.845312500001</v>
      </c>
      <c r="T1606" s="11">
        <f t="shared" si="344"/>
        <v>40985.80364583333</v>
      </c>
    </row>
    <row r="1607" spans="1:20" ht="42.75" x14ac:dyDescent="0.4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341"/>
        <v>0.99311440677966101</v>
      </c>
      <c r="P1607">
        <f t="shared" si="340"/>
        <v>2.1577142857142859</v>
      </c>
      <c r="Q1607" t="str">
        <f t="shared" si="342"/>
        <v>music</v>
      </c>
      <c r="R1607" t="str">
        <f t="shared" si="345"/>
        <v>rock</v>
      </c>
      <c r="S1607" s="11">
        <f t="shared" si="343"/>
        <v>40747.012881944444</v>
      </c>
      <c r="T1607" s="11">
        <f t="shared" si="344"/>
        <v>40756.291666666664</v>
      </c>
    </row>
    <row r="1608" spans="1:20" ht="42.75" x14ac:dyDescent="0.4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341"/>
        <v>0.99005857434040445</v>
      </c>
      <c r="P1608">
        <f t="shared" si="340"/>
        <v>1.3467216666666666</v>
      </c>
      <c r="Q1608" t="str">
        <f t="shared" si="342"/>
        <v>music</v>
      </c>
      <c r="R1608" t="str">
        <f t="shared" si="345"/>
        <v>rock</v>
      </c>
      <c r="S1608" s="11">
        <f t="shared" si="343"/>
        <v>40536.111550925925</v>
      </c>
      <c r="T1608" s="11">
        <f t="shared" si="344"/>
        <v>40626.069884259261</v>
      </c>
    </row>
    <row r="1609" spans="1:20" ht="42.75" x14ac:dyDescent="0.4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341"/>
        <v>0.68913238233064567</v>
      </c>
      <c r="P1609">
        <f t="shared" si="340"/>
        <v>1.8138749999999999</v>
      </c>
      <c r="Q1609" t="str">
        <f t="shared" si="342"/>
        <v>music</v>
      </c>
      <c r="R1609" t="str">
        <f t="shared" si="345"/>
        <v>rock</v>
      </c>
      <c r="S1609" s="11">
        <f t="shared" si="343"/>
        <v>41053.80846064815</v>
      </c>
      <c r="T1609" s="11">
        <f t="shared" si="344"/>
        <v>41074.80846064815</v>
      </c>
    </row>
    <row r="1610" spans="1:20" ht="28.5" x14ac:dyDescent="0.4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341"/>
        <v>0.98765432098765427</v>
      </c>
      <c r="P1610">
        <f t="shared" si="340"/>
        <v>0.1215</v>
      </c>
      <c r="Q1610" t="str">
        <f t="shared" si="342"/>
        <v>music</v>
      </c>
      <c r="R1610" t="str">
        <f t="shared" si="345"/>
        <v>rock</v>
      </c>
      <c r="S1610" s="11">
        <f t="shared" si="343"/>
        <v>41607.83085648148</v>
      </c>
      <c r="T1610" s="11">
        <f t="shared" si="344"/>
        <v>41640.226388888892</v>
      </c>
    </row>
    <row r="1611" spans="1:20" ht="42.75" x14ac:dyDescent="0.4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341"/>
        <v>0.84507042253521125</v>
      </c>
      <c r="P1611">
        <f t="shared" si="340"/>
        <v>1.4791666666666667</v>
      </c>
      <c r="Q1611" t="str">
        <f t="shared" si="342"/>
        <v>music</v>
      </c>
      <c r="R1611" t="str">
        <f t="shared" si="345"/>
        <v>rock</v>
      </c>
      <c r="S1611" s="11">
        <f t="shared" si="343"/>
        <v>40796.001261574071</v>
      </c>
      <c r="T1611" s="11">
        <f t="shared" si="344"/>
        <v>40849.333333333336</v>
      </c>
    </row>
    <row r="1612" spans="1:20" ht="28.5" x14ac:dyDescent="0.4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341"/>
        <v>0.36784991723376864</v>
      </c>
      <c r="P1612">
        <f t="shared" si="340"/>
        <v>3.6246666666666667</v>
      </c>
      <c r="Q1612" t="str">
        <f t="shared" si="342"/>
        <v>music</v>
      </c>
      <c r="R1612" t="str">
        <f t="shared" si="345"/>
        <v>rock</v>
      </c>
      <c r="S1612" s="11">
        <f t="shared" si="343"/>
        <v>41228.924884259257</v>
      </c>
      <c r="T1612" s="11">
        <f t="shared" si="344"/>
        <v>41258.924884259257</v>
      </c>
    </row>
    <row r="1613" spans="1:20" x14ac:dyDescent="0.4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341"/>
        <v>0.79920079920079923</v>
      </c>
      <c r="P1613">
        <f t="shared" si="340"/>
        <v>0.50049999999999994</v>
      </c>
      <c r="Q1613" t="str">
        <f t="shared" si="342"/>
        <v>music</v>
      </c>
      <c r="R1613" t="str">
        <f t="shared" si="345"/>
        <v>rock</v>
      </c>
      <c r="S1613" s="11">
        <f t="shared" si="343"/>
        <v>41409.00037037037</v>
      </c>
      <c r="T1613" s="11">
        <f t="shared" si="344"/>
        <v>41430.00037037037</v>
      </c>
    </row>
    <row r="1614" spans="1:20" ht="28.5" x14ac:dyDescent="0.4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341"/>
        <v>0.90909090909090906</v>
      </c>
      <c r="P1614">
        <f t="shared" si="340"/>
        <v>0.6875</v>
      </c>
      <c r="Q1614" t="str">
        <f t="shared" si="342"/>
        <v>music</v>
      </c>
      <c r="R1614" t="str">
        <f t="shared" si="345"/>
        <v>rock</v>
      </c>
      <c r="S1614" s="11">
        <f t="shared" si="343"/>
        <v>41246.874814814815</v>
      </c>
      <c r="T1614" s="11">
        <f t="shared" si="344"/>
        <v>41276.874814814815</v>
      </c>
    </row>
    <row r="1615" spans="1:20" ht="42.75" x14ac:dyDescent="0.4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341"/>
        <v>0.98522167487684731</v>
      </c>
      <c r="P1615">
        <f t="shared" si="340"/>
        <v>2.0299999999999998</v>
      </c>
      <c r="Q1615" t="str">
        <f t="shared" si="342"/>
        <v>music</v>
      </c>
      <c r="R1615" t="str">
        <f t="shared" si="345"/>
        <v>rock</v>
      </c>
      <c r="S1615" s="11">
        <f t="shared" si="343"/>
        <v>41082.069467592592</v>
      </c>
      <c r="T1615" s="11">
        <f t="shared" si="344"/>
        <v>41112.069467592592</v>
      </c>
    </row>
    <row r="1616" spans="1:20" ht="42.75" x14ac:dyDescent="0.4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341"/>
        <v>0.97370983446932813</v>
      </c>
      <c r="P1616">
        <f t="shared" si="340"/>
        <v>5.1349999999999998</v>
      </c>
      <c r="Q1616" t="str">
        <f t="shared" si="342"/>
        <v>music</v>
      </c>
      <c r="R1616" t="str">
        <f t="shared" si="345"/>
        <v>rock</v>
      </c>
      <c r="S1616" s="11">
        <f t="shared" si="343"/>
        <v>41794.981122685182</v>
      </c>
      <c r="T1616" s="11">
        <f t="shared" si="344"/>
        <v>41854.708333333336</v>
      </c>
    </row>
    <row r="1617" spans="1:20" ht="42.75" x14ac:dyDescent="0.4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341"/>
        <v>0.87623220153340631</v>
      </c>
      <c r="P1617">
        <f t="shared" si="340"/>
        <v>1.8260000000000001</v>
      </c>
      <c r="Q1617" t="str">
        <f t="shared" si="342"/>
        <v>music</v>
      </c>
      <c r="R1617" t="str">
        <f t="shared" si="345"/>
        <v>rock</v>
      </c>
      <c r="S1617" s="11">
        <f t="shared" si="343"/>
        <v>40845.050879629627</v>
      </c>
      <c r="T1617" s="11">
        <f t="shared" si="344"/>
        <v>40890.092546296299</v>
      </c>
    </row>
    <row r="1618" spans="1:20" ht="42.75" x14ac:dyDescent="0.4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341"/>
        <v>0.95969289827255277</v>
      </c>
      <c r="P1618">
        <f t="shared" si="340"/>
        <v>1.3025</v>
      </c>
      <c r="Q1618" t="str">
        <f t="shared" si="342"/>
        <v>music</v>
      </c>
      <c r="R1618" t="str">
        <f t="shared" si="345"/>
        <v>rock</v>
      </c>
      <c r="S1618" s="11">
        <f t="shared" si="343"/>
        <v>41194.715520833335</v>
      </c>
      <c r="T1618" s="11">
        <f t="shared" si="344"/>
        <v>41235.916666666664</v>
      </c>
    </row>
    <row r="1619" spans="1:20" ht="28.5" x14ac:dyDescent="0.4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341"/>
        <v>0.68560235063663078</v>
      </c>
      <c r="P1619">
        <f t="shared" si="340"/>
        <v>1.0209999999999999</v>
      </c>
      <c r="Q1619" t="str">
        <f t="shared" si="342"/>
        <v>music</v>
      </c>
      <c r="R1619" t="str">
        <f t="shared" si="345"/>
        <v>rock</v>
      </c>
      <c r="S1619" s="11">
        <f t="shared" si="343"/>
        <v>41546.664212962962</v>
      </c>
      <c r="T1619" s="11">
        <f t="shared" si="344"/>
        <v>41579.791666666664</v>
      </c>
    </row>
    <row r="1620" spans="1:20" ht="28.5" x14ac:dyDescent="0.4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341"/>
        <v>0.95177664974619292</v>
      </c>
      <c r="P1620">
        <f t="shared" si="340"/>
        <v>0.22514285714285714</v>
      </c>
      <c r="Q1620" t="str">
        <f t="shared" si="342"/>
        <v>music</v>
      </c>
      <c r="R1620" t="str">
        <f t="shared" si="345"/>
        <v>rock</v>
      </c>
      <c r="S1620" s="11">
        <f t="shared" si="343"/>
        <v>41301.654340277775</v>
      </c>
      <c r="T1620" s="11">
        <f t="shared" si="344"/>
        <v>41341.654340277775</v>
      </c>
    </row>
    <row r="1621" spans="1:20" ht="42.75" x14ac:dyDescent="0.4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341"/>
        <v>0.75</v>
      </c>
      <c r="P1621">
        <f t="shared" si="340"/>
        <v>1.3333333333333333</v>
      </c>
      <c r="Q1621" t="str">
        <f t="shared" si="342"/>
        <v>music</v>
      </c>
      <c r="R1621" t="str">
        <f t="shared" si="345"/>
        <v>rock</v>
      </c>
      <c r="S1621" s="11">
        <f t="shared" si="343"/>
        <v>41876.18618055556</v>
      </c>
      <c r="T1621" s="11">
        <f t="shared" si="344"/>
        <v>41897.18618055556</v>
      </c>
    </row>
    <row r="1622" spans="1:20" ht="28.5" x14ac:dyDescent="0.4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341"/>
        <v>0.88495575221238942</v>
      </c>
      <c r="P1622">
        <f t="shared" si="340"/>
        <v>0.7533333333333333</v>
      </c>
      <c r="Q1622" t="str">
        <f t="shared" si="342"/>
        <v>music</v>
      </c>
      <c r="R1622" t="str">
        <f t="shared" si="345"/>
        <v>rock</v>
      </c>
      <c r="S1622" s="11">
        <f t="shared" si="343"/>
        <v>41321.339583333334</v>
      </c>
      <c r="T1622" s="11">
        <f t="shared" si="344"/>
        <v>41328.339583333334</v>
      </c>
    </row>
    <row r="1623" spans="1:20" ht="42.75" x14ac:dyDescent="0.4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341"/>
        <v>0.82508250825082508</v>
      </c>
      <c r="P1623">
        <f t="shared" si="340"/>
        <v>6.06</v>
      </c>
      <c r="Q1623" t="str">
        <f t="shared" si="342"/>
        <v>music</v>
      </c>
      <c r="R1623" t="str">
        <f t="shared" si="345"/>
        <v>rock</v>
      </c>
      <c r="S1623" s="11">
        <f t="shared" si="343"/>
        <v>41003.60665509259</v>
      </c>
      <c r="T1623" s="11">
        <f t="shared" si="344"/>
        <v>41057.165972222225</v>
      </c>
    </row>
    <row r="1624" spans="1:20" ht="42.75" x14ac:dyDescent="0.4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341"/>
        <v>0.98304601795127511</v>
      </c>
      <c r="P1624">
        <f t="shared" si="340"/>
        <v>1.4037999999999999</v>
      </c>
      <c r="Q1624" t="str">
        <f t="shared" si="342"/>
        <v>music</v>
      </c>
      <c r="R1624" t="str">
        <f t="shared" si="345"/>
        <v>rock</v>
      </c>
      <c r="S1624" s="11">
        <f t="shared" si="343"/>
        <v>41950.29483796296</v>
      </c>
      <c r="T1624" s="11">
        <f t="shared" si="344"/>
        <v>41990.332638888889</v>
      </c>
    </row>
    <row r="1625" spans="1:20" ht="42.75" x14ac:dyDescent="0.4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341"/>
        <v>0.98944591029023743</v>
      </c>
      <c r="P1625">
        <f t="shared" si="340"/>
        <v>0.10985507246376812</v>
      </c>
      <c r="Q1625" t="str">
        <f t="shared" si="342"/>
        <v>music</v>
      </c>
      <c r="R1625" t="str">
        <f t="shared" si="345"/>
        <v>rock</v>
      </c>
      <c r="S1625" s="11">
        <f t="shared" si="343"/>
        <v>41453.688530092593</v>
      </c>
      <c r="T1625" s="11">
        <f t="shared" si="344"/>
        <v>41513.688530092593</v>
      </c>
    </row>
    <row r="1626" spans="1:20" ht="28.5" x14ac:dyDescent="0.4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341"/>
        <v>0.84745762711864403</v>
      </c>
      <c r="P1626">
        <f t="shared" si="340"/>
        <v>1.5733333333333333</v>
      </c>
      <c r="Q1626" t="str">
        <f t="shared" si="342"/>
        <v>music</v>
      </c>
      <c r="R1626" t="str">
        <f t="shared" si="345"/>
        <v>rock</v>
      </c>
      <c r="S1626" s="11">
        <f t="shared" si="343"/>
        <v>41243.367303240739</v>
      </c>
      <c r="T1626" s="11">
        <f t="shared" si="344"/>
        <v>41283.367303240739</v>
      </c>
    </row>
    <row r="1627" spans="1:20" ht="42.75" x14ac:dyDescent="0.4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341"/>
        <v>0.64377682403433478</v>
      </c>
      <c r="P1627">
        <f t="shared" si="340"/>
        <v>11.65</v>
      </c>
      <c r="Q1627" t="str">
        <f t="shared" si="342"/>
        <v>music</v>
      </c>
      <c r="R1627" t="str">
        <f t="shared" si="345"/>
        <v>rock</v>
      </c>
      <c r="S1627" s="11">
        <f t="shared" si="343"/>
        <v>41135.699687500004</v>
      </c>
      <c r="T1627" s="11">
        <f t="shared" si="344"/>
        <v>41163.699687500004</v>
      </c>
    </row>
    <row r="1628" spans="1:20" ht="42.75" x14ac:dyDescent="0.4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341"/>
        <v>0.98826436071649171</v>
      </c>
      <c r="P1628">
        <f t="shared" si="340"/>
        <v>1.0793333333333333</v>
      </c>
      <c r="Q1628" t="str">
        <f t="shared" si="342"/>
        <v>music</v>
      </c>
      <c r="R1628" t="str">
        <f t="shared" si="345"/>
        <v>rock</v>
      </c>
      <c r="S1628" s="11">
        <f t="shared" si="343"/>
        <v>41579.847997685189</v>
      </c>
      <c r="T1628" s="11">
        <f t="shared" si="344"/>
        <v>41609.889664351853</v>
      </c>
    </row>
    <row r="1629" spans="1:20" ht="42.75" x14ac:dyDescent="0.4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341"/>
        <v>0.85470085470085466</v>
      </c>
      <c r="P1629">
        <f t="shared" si="340"/>
        <v>0.29249999999999998</v>
      </c>
      <c r="Q1629" t="str">
        <f t="shared" si="342"/>
        <v>music</v>
      </c>
      <c r="R1629" t="str">
        <f t="shared" si="345"/>
        <v>rock</v>
      </c>
      <c r="S1629" s="11">
        <f t="shared" si="343"/>
        <v>41205.707048611112</v>
      </c>
      <c r="T1629" s="11">
        <f t="shared" si="344"/>
        <v>41239.207638888889</v>
      </c>
    </row>
    <row r="1630" spans="1:20" ht="28.5" x14ac:dyDescent="0.4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341"/>
        <v>0.99083477830071831</v>
      </c>
      <c r="P1630">
        <f t="shared" si="340"/>
        <v>2.0185</v>
      </c>
      <c r="Q1630" t="str">
        <f t="shared" si="342"/>
        <v>music</v>
      </c>
      <c r="R1630" t="str">
        <f t="shared" si="345"/>
        <v>rock</v>
      </c>
      <c r="S1630" s="11">
        <f t="shared" si="343"/>
        <v>41774.737060185187</v>
      </c>
      <c r="T1630" s="11">
        <f t="shared" si="344"/>
        <v>41807.737060185187</v>
      </c>
    </row>
    <row r="1631" spans="1:20" ht="28.5" x14ac:dyDescent="0.4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341"/>
        <v>0.96463022508038587</v>
      </c>
      <c r="P1631">
        <f t="shared" si="340"/>
        <v>1.5549999999999999</v>
      </c>
      <c r="Q1631" t="str">
        <f t="shared" si="342"/>
        <v>music</v>
      </c>
      <c r="R1631" t="str">
        <f t="shared" si="345"/>
        <v>rock</v>
      </c>
      <c r="S1631" s="11">
        <f t="shared" si="343"/>
        <v>41645.867280092592</v>
      </c>
      <c r="T1631" s="11">
        <f t="shared" si="344"/>
        <v>41690.867280092592</v>
      </c>
    </row>
    <row r="1632" spans="1:20" ht="42.75" x14ac:dyDescent="0.4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341"/>
        <v>0.3770028275212064</v>
      </c>
      <c r="P1632">
        <f t="shared" si="340"/>
        <v>1.7683333333333333</v>
      </c>
      <c r="Q1632" t="str">
        <f t="shared" si="342"/>
        <v>music</v>
      </c>
      <c r="R1632" t="str">
        <f t="shared" si="345"/>
        <v>rock</v>
      </c>
      <c r="S1632" s="11">
        <f t="shared" si="343"/>
        <v>40939.837673611109</v>
      </c>
      <c r="T1632" s="11">
        <f t="shared" si="344"/>
        <v>40970.290972222225</v>
      </c>
    </row>
    <row r="1633" spans="1:20" ht="42.75" x14ac:dyDescent="0.4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341"/>
        <v>0.64139567699313704</v>
      </c>
      <c r="P1633">
        <f t="shared" si="340"/>
        <v>3.8977499999999998</v>
      </c>
      <c r="Q1633" t="str">
        <f t="shared" si="342"/>
        <v>music</v>
      </c>
      <c r="R1633" t="str">
        <f t="shared" si="345"/>
        <v>rock</v>
      </c>
      <c r="S1633" s="11">
        <f t="shared" si="343"/>
        <v>41164.859502314815</v>
      </c>
      <c r="T1633" s="11">
        <f t="shared" si="344"/>
        <v>41194.859502314815</v>
      </c>
    </row>
    <row r="1634" spans="1:20" ht="42.75" x14ac:dyDescent="0.4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341"/>
        <v>0.98400984009840098</v>
      </c>
      <c r="P1634">
        <f t="shared" si="340"/>
        <v>0.40649999999999997</v>
      </c>
      <c r="Q1634" t="str">
        <f t="shared" si="342"/>
        <v>music</v>
      </c>
      <c r="R1634" t="str">
        <f t="shared" si="345"/>
        <v>rock</v>
      </c>
      <c r="S1634" s="11">
        <f t="shared" si="343"/>
        <v>40750.340902777774</v>
      </c>
      <c r="T1634" s="11">
        <f t="shared" si="344"/>
        <v>40810.340902777774</v>
      </c>
    </row>
    <row r="1635" spans="1:20" ht="42.75" x14ac:dyDescent="0.4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341"/>
        <v>1</v>
      </c>
      <c r="P1635">
        <f t="shared" si="340"/>
        <v>2.5</v>
      </c>
      <c r="Q1635" t="str">
        <f t="shared" si="342"/>
        <v>music</v>
      </c>
      <c r="R1635" t="str">
        <f t="shared" si="345"/>
        <v>rock</v>
      </c>
      <c r="S1635" s="11">
        <f t="shared" si="343"/>
        <v>40896.883750000001</v>
      </c>
      <c r="T1635" s="11">
        <f t="shared" si="344"/>
        <v>40924.208333333336</v>
      </c>
    </row>
    <row r="1636" spans="1:20" ht="28.5" x14ac:dyDescent="0.4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341"/>
        <v>0.99502487562189057</v>
      </c>
      <c r="P1636">
        <f t="shared" si="340"/>
        <v>0.20100000000000001</v>
      </c>
      <c r="Q1636" t="str">
        <f t="shared" si="342"/>
        <v>music</v>
      </c>
      <c r="R1636" t="str">
        <f t="shared" si="345"/>
        <v>rock</v>
      </c>
      <c r="S1636" s="11">
        <f t="shared" si="343"/>
        <v>40658.189826388887</v>
      </c>
      <c r="T1636" s="11">
        <f t="shared" si="344"/>
        <v>40696.249305555553</v>
      </c>
    </row>
    <row r="1637" spans="1:20" ht="42.75" x14ac:dyDescent="0.4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341"/>
        <v>0.79808459696727851</v>
      </c>
      <c r="P1637">
        <f t="shared" si="340"/>
        <v>1.2529999999999999</v>
      </c>
      <c r="Q1637" t="str">
        <f t="shared" si="342"/>
        <v>music</v>
      </c>
      <c r="R1637" t="str">
        <f t="shared" si="345"/>
        <v>rock</v>
      </c>
      <c r="S1637" s="11">
        <f t="shared" si="343"/>
        <v>42502.868761574078</v>
      </c>
      <c r="T1637" s="11">
        <f t="shared" si="344"/>
        <v>42562.868761574078</v>
      </c>
    </row>
    <row r="1638" spans="1:20" ht="42.75" x14ac:dyDescent="0.4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341"/>
        <v>0.96566523605150212</v>
      </c>
      <c r="P1638">
        <f t="shared" si="340"/>
        <v>2.33</v>
      </c>
      <c r="Q1638" t="str">
        <f t="shared" si="342"/>
        <v>music</v>
      </c>
      <c r="R1638" t="str">
        <f t="shared" si="345"/>
        <v>rock</v>
      </c>
      <c r="S1638" s="11">
        <f t="shared" si="343"/>
        <v>40663.08666666667</v>
      </c>
      <c r="T1638" s="11">
        <f t="shared" si="344"/>
        <v>40706.166666666664</v>
      </c>
    </row>
    <row r="1639" spans="1:20" ht="42.75" x14ac:dyDescent="0.4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341"/>
        <v>0.96339113680154143</v>
      </c>
      <c r="P1639">
        <f t="shared" si="340"/>
        <v>0.11533333333333333</v>
      </c>
      <c r="Q1639" t="str">
        <f t="shared" si="342"/>
        <v>music</v>
      </c>
      <c r="R1639" t="str">
        <f t="shared" si="345"/>
        <v>rock</v>
      </c>
      <c r="S1639" s="11">
        <f t="shared" si="343"/>
        <v>40122.751620370371</v>
      </c>
      <c r="T1639" s="11">
        <f t="shared" si="344"/>
        <v>40178.98541666667</v>
      </c>
    </row>
    <row r="1640" spans="1:20" ht="28.5" x14ac:dyDescent="0.4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341"/>
        <v>0.95238095238095233</v>
      </c>
      <c r="P1640">
        <f t="shared" si="340"/>
        <v>2.1</v>
      </c>
      <c r="Q1640" t="str">
        <f t="shared" si="342"/>
        <v>music</v>
      </c>
      <c r="R1640" t="str">
        <f t="shared" si="345"/>
        <v>rock</v>
      </c>
      <c r="S1640" s="11">
        <f t="shared" si="343"/>
        <v>41288.68712962963</v>
      </c>
      <c r="T1640" s="11">
        <f t="shared" si="344"/>
        <v>41333.892361111109</v>
      </c>
    </row>
    <row r="1641" spans="1:20" ht="42.75" x14ac:dyDescent="0.4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341"/>
        <v>1</v>
      </c>
      <c r="P1641">
        <f t="shared" si="340"/>
        <v>1.8</v>
      </c>
      <c r="Q1641" t="str">
        <f t="shared" si="342"/>
        <v>music</v>
      </c>
      <c r="R1641" t="str">
        <f t="shared" si="345"/>
        <v>rock</v>
      </c>
      <c r="S1641" s="11">
        <f t="shared" si="343"/>
        <v>40941.652372685188</v>
      </c>
      <c r="T1641" s="11">
        <f t="shared" si="344"/>
        <v>40971.652372685188</v>
      </c>
    </row>
    <row r="1642" spans="1:20" ht="42.75" x14ac:dyDescent="0.4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341"/>
        <v>0.58872012245378547</v>
      </c>
      <c r="P1642">
        <f t="shared" si="340"/>
        <v>0.37746666666666667</v>
      </c>
      <c r="Q1642" t="str">
        <f t="shared" si="342"/>
        <v>music</v>
      </c>
      <c r="R1642" t="str">
        <f t="shared" si="345"/>
        <v>rock</v>
      </c>
      <c r="S1642" s="11">
        <f t="shared" si="343"/>
        <v>40379.23096064815</v>
      </c>
      <c r="T1642" s="11">
        <f t="shared" si="344"/>
        <v>40393.082638888889</v>
      </c>
    </row>
    <row r="1643" spans="1:20" ht="28.5" x14ac:dyDescent="0.4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341"/>
        <v>0.98619329388560162</v>
      </c>
      <c r="P1643">
        <f t="shared" si="340"/>
        <v>6.3375000000000004</v>
      </c>
      <c r="Q1643" t="str">
        <f t="shared" si="342"/>
        <v>music</v>
      </c>
      <c r="R1643" t="str">
        <f>RIGHT(N1643,3)</f>
        <v>pop</v>
      </c>
      <c r="S1643" s="11">
        <f t="shared" si="343"/>
        <v>41962.596574074079</v>
      </c>
      <c r="T1643" s="11">
        <f t="shared" si="344"/>
        <v>41992.596574074079</v>
      </c>
    </row>
    <row r="1644" spans="1:20" ht="42.75" x14ac:dyDescent="0.4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341"/>
        <v>1</v>
      </c>
      <c r="P1644">
        <f t="shared" si="340"/>
        <v>0.48</v>
      </c>
      <c r="Q1644" t="str">
        <f t="shared" si="342"/>
        <v>music</v>
      </c>
      <c r="R1644" t="str">
        <f t="shared" ref="R1644:R1682" si="346">RIGHT(N1644,3)</f>
        <v>pop</v>
      </c>
      <c r="S1644" s="11">
        <f t="shared" si="343"/>
        <v>40688.024618055555</v>
      </c>
      <c r="T1644" s="11">
        <f t="shared" si="344"/>
        <v>40708.024618055555</v>
      </c>
    </row>
    <row r="1645" spans="1:20" ht="28.5" x14ac:dyDescent="0.4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341"/>
        <v>0.80192461908580592</v>
      </c>
      <c r="P1645">
        <f t="shared" si="340"/>
        <v>5.1958333333333337</v>
      </c>
      <c r="Q1645" t="str">
        <f t="shared" si="342"/>
        <v>music</v>
      </c>
      <c r="R1645" t="str">
        <f t="shared" si="346"/>
        <v>pop</v>
      </c>
      <c r="S1645" s="11">
        <f t="shared" si="343"/>
        <v>41146.824212962965</v>
      </c>
      <c r="T1645" s="11">
        <f t="shared" si="344"/>
        <v>41176.824212962965</v>
      </c>
    </row>
    <row r="1646" spans="1:20" ht="42.75" x14ac:dyDescent="0.4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341"/>
        <v>0.91324200913242004</v>
      </c>
      <c r="P1646">
        <f t="shared" si="340"/>
        <v>2.19</v>
      </c>
      <c r="Q1646" t="str">
        <f t="shared" si="342"/>
        <v>music</v>
      </c>
      <c r="R1646" t="str">
        <f t="shared" si="346"/>
        <v>pop</v>
      </c>
      <c r="S1646" s="11">
        <f t="shared" si="343"/>
        <v>41175.05972222222</v>
      </c>
      <c r="T1646" s="11">
        <f t="shared" si="344"/>
        <v>41235.101388888892</v>
      </c>
    </row>
    <row r="1647" spans="1:20" ht="42.75" x14ac:dyDescent="0.4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341"/>
        <v>0.90252707581227432</v>
      </c>
      <c r="P1647">
        <f t="shared" si="340"/>
        <v>0.55400000000000005</v>
      </c>
      <c r="Q1647" t="str">
        <f t="shared" si="342"/>
        <v>music</v>
      </c>
      <c r="R1647" t="str">
        <f t="shared" si="346"/>
        <v>pop</v>
      </c>
      <c r="S1647" s="11">
        <f t="shared" si="343"/>
        <v>41521.617361111108</v>
      </c>
      <c r="T1647" s="11">
        <f t="shared" si="344"/>
        <v>41535.617361111108</v>
      </c>
    </row>
    <row r="1648" spans="1:20" ht="42.75" x14ac:dyDescent="0.4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341"/>
        <v>0.90744101633393826</v>
      </c>
      <c r="P1648">
        <f t="shared" si="340"/>
        <v>0.44080000000000003</v>
      </c>
      <c r="Q1648" t="str">
        <f t="shared" si="342"/>
        <v>music</v>
      </c>
      <c r="R1648" t="str">
        <f t="shared" si="346"/>
        <v>pop</v>
      </c>
      <c r="S1648" s="11">
        <f t="shared" si="343"/>
        <v>41833.450266203705</v>
      </c>
      <c r="T1648" s="11">
        <f t="shared" si="344"/>
        <v>41865.757638888892</v>
      </c>
    </row>
    <row r="1649" spans="1:20" ht="42.75" x14ac:dyDescent="0.4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341"/>
        <v>0.95492742551566079</v>
      </c>
      <c r="P1649">
        <f t="shared" si="340"/>
        <v>2.6179999999999999</v>
      </c>
      <c r="Q1649" t="str">
        <f t="shared" si="342"/>
        <v>music</v>
      </c>
      <c r="R1649" t="str">
        <f t="shared" si="346"/>
        <v>pop</v>
      </c>
      <c r="S1649" s="11">
        <f t="shared" si="343"/>
        <v>41039.409456018519</v>
      </c>
      <c r="T1649" s="11">
        <f t="shared" si="344"/>
        <v>41069.409456018519</v>
      </c>
    </row>
    <row r="1650" spans="1:20" ht="42.75" x14ac:dyDescent="0.4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341"/>
        <v>0.79833391183616798</v>
      </c>
      <c r="P1650">
        <f t="shared" si="340"/>
        <v>0.57620000000000005</v>
      </c>
      <c r="Q1650" t="str">
        <f t="shared" si="342"/>
        <v>music</v>
      </c>
      <c r="R1650" t="str">
        <f t="shared" si="346"/>
        <v>pop</v>
      </c>
      <c r="S1650" s="11">
        <f t="shared" si="343"/>
        <v>40592.704652777778</v>
      </c>
      <c r="T1650" s="11">
        <f t="shared" si="344"/>
        <v>40622.662986111114</v>
      </c>
    </row>
    <row r="1651" spans="1:20" ht="42.75" x14ac:dyDescent="0.4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341"/>
        <v>0.99415801356764066</v>
      </c>
      <c r="P1651">
        <f t="shared" si="340"/>
        <v>1.6618826086956522</v>
      </c>
      <c r="Q1651" t="str">
        <f t="shared" si="342"/>
        <v>music</v>
      </c>
      <c r="R1651" t="str">
        <f t="shared" si="346"/>
        <v>pop</v>
      </c>
      <c r="S1651" s="11">
        <f t="shared" si="343"/>
        <v>41737.684664351851</v>
      </c>
      <c r="T1651" s="11">
        <f t="shared" si="344"/>
        <v>41782.684664351851</v>
      </c>
    </row>
    <row r="1652" spans="1:20" ht="28.5" x14ac:dyDescent="0.4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341"/>
        <v>0.70646414694454251</v>
      </c>
      <c r="P1652">
        <f t="shared" si="340"/>
        <v>0.745</v>
      </c>
      <c r="Q1652" t="str">
        <f t="shared" si="342"/>
        <v>music</v>
      </c>
      <c r="R1652" t="str">
        <f t="shared" si="346"/>
        <v>pop</v>
      </c>
      <c r="S1652" s="11">
        <f t="shared" si="343"/>
        <v>41526.435613425929</v>
      </c>
      <c r="T1652" s="11">
        <f t="shared" si="344"/>
        <v>41556.435613425929</v>
      </c>
    </row>
    <row r="1653" spans="1:20" ht="42.75" x14ac:dyDescent="0.4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341"/>
        <v>0.99255583126550873</v>
      </c>
      <c r="P1653">
        <f t="shared" si="340"/>
        <v>1.0075000000000001</v>
      </c>
      <c r="Q1653" t="str">
        <f t="shared" si="342"/>
        <v>music</v>
      </c>
      <c r="R1653" t="str">
        <f t="shared" si="346"/>
        <v>pop</v>
      </c>
      <c r="S1653" s="11">
        <f t="shared" si="343"/>
        <v>40625.900694444441</v>
      </c>
      <c r="T1653" s="11">
        <f t="shared" si="344"/>
        <v>40659.290972222225</v>
      </c>
    </row>
    <row r="1654" spans="1:20" ht="42.75" x14ac:dyDescent="0.4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341"/>
        <v>0.99337748344370858</v>
      </c>
      <c r="P1654">
        <f t="shared" si="340"/>
        <v>2.2650000000000001</v>
      </c>
      <c r="Q1654" t="str">
        <f t="shared" si="342"/>
        <v>music</v>
      </c>
      <c r="R1654" t="str">
        <f t="shared" si="346"/>
        <v>pop</v>
      </c>
      <c r="S1654" s="11">
        <f t="shared" si="343"/>
        <v>41572.492974537039</v>
      </c>
      <c r="T1654" s="11">
        <f t="shared" si="344"/>
        <v>41602.534641203703</v>
      </c>
    </row>
    <row r="1655" spans="1:20" ht="42.75" x14ac:dyDescent="0.4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341"/>
        <v>0.57395265120208638</v>
      </c>
      <c r="P1655">
        <f t="shared" si="340"/>
        <v>1.9358933333333335</v>
      </c>
      <c r="Q1655" t="str">
        <f t="shared" si="342"/>
        <v>music</v>
      </c>
      <c r="R1655" t="str">
        <f t="shared" si="346"/>
        <v>pop</v>
      </c>
      <c r="S1655" s="11">
        <f t="shared" si="343"/>
        <v>40626.834444444445</v>
      </c>
      <c r="T1655" s="11">
        <f t="shared" si="344"/>
        <v>40657.834444444445</v>
      </c>
    </row>
    <row r="1656" spans="1:20" ht="42.75" x14ac:dyDescent="0.4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341"/>
        <v>0.83396512509476872</v>
      </c>
      <c r="P1656">
        <f t="shared" si="340"/>
        <v>0.26379999999999998</v>
      </c>
      <c r="Q1656" t="str">
        <f t="shared" si="342"/>
        <v>music</v>
      </c>
      <c r="R1656" t="str">
        <f t="shared" si="346"/>
        <v>pop</v>
      </c>
      <c r="S1656" s="11">
        <f t="shared" si="343"/>
        <v>40987.890740740739</v>
      </c>
      <c r="T1656" s="11">
        <f t="shared" si="344"/>
        <v>41017.890740740739</v>
      </c>
    </row>
    <row r="1657" spans="1:20" ht="28.5" x14ac:dyDescent="0.4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341"/>
        <v>0.69995333644423707</v>
      </c>
      <c r="P1657">
        <f t="shared" si="340"/>
        <v>1.9481818181818182</v>
      </c>
      <c r="Q1657" t="str">
        <f t="shared" si="342"/>
        <v>music</v>
      </c>
      <c r="R1657" t="str">
        <f t="shared" si="346"/>
        <v>pop</v>
      </c>
      <c r="S1657" s="11">
        <f t="shared" si="343"/>
        <v>40974.791898148149</v>
      </c>
      <c r="T1657" s="11">
        <f t="shared" si="344"/>
        <v>41004.750231481477</v>
      </c>
    </row>
    <row r="1658" spans="1:20" ht="57" x14ac:dyDescent="0.4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341"/>
        <v>0.99666184725293416</v>
      </c>
      <c r="P1658">
        <f t="shared" si="340"/>
        <v>5.0167466666666662</v>
      </c>
      <c r="Q1658" t="str">
        <f t="shared" si="342"/>
        <v>music</v>
      </c>
      <c r="R1658" t="str">
        <f t="shared" si="346"/>
        <v>pop</v>
      </c>
      <c r="S1658" s="11">
        <f t="shared" si="343"/>
        <v>41226.928842592592</v>
      </c>
      <c r="T1658" s="11">
        <f t="shared" si="344"/>
        <v>41256.928842592592</v>
      </c>
    </row>
    <row r="1659" spans="1:20" ht="42.75" x14ac:dyDescent="0.4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341"/>
        <v>0.95298178470616712</v>
      </c>
      <c r="P1659">
        <f t="shared" si="340"/>
        <v>3.4977933333333335</v>
      </c>
      <c r="Q1659" t="str">
        <f t="shared" si="342"/>
        <v>music</v>
      </c>
      <c r="R1659" t="str">
        <f t="shared" si="346"/>
        <v>pop</v>
      </c>
      <c r="S1659" s="11">
        <f t="shared" si="343"/>
        <v>41023.782037037039</v>
      </c>
      <c r="T1659" s="11">
        <f t="shared" si="344"/>
        <v>41053.782037037039</v>
      </c>
    </row>
    <row r="1660" spans="1:20" ht="42.75" x14ac:dyDescent="0.4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341"/>
        <v>0.75623897151499875</v>
      </c>
      <c r="P1660">
        <f t="shared" si="340"/>
        <v>0.31735999999999998</v>
      </c>
      <c r="Q1660" t="str">
        <f t="shared" si="342"/>
        <v>music</v>
      </c>
      <c r="R1660" t="str">
        <f t="shared" si="346"/>
        <v>pop</v>
      </c>
      <c r="S1660" s="11">
        <f t="shared" si="343"/>
        <v>41223.22184027778</v>
      </c>
      <c r="T1660" s="11">
        <f t="shared" si="344"/>
        <v>41261.597222222219</v>
      </c>
    </row>
    <row r="1661" spans="1:20" ht="42.75" x14ac:dyDescent="0.4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341"/>
        <v>0.88652482269503541</v>
      </c>
      <c r="P1661">
        <f t="shared" si="340"/>
        <v>9.4E-2</v>
      </c>
      <c r="Q1661" t="str">
        <f t="shared" si="342"/>
        <v>music</v>
      </c>
      <c r="R1661" t="str">
        <f t="shared" si="346"/>
        <v>pop</v>
      </c>
      <c r="S1661" s="11">
        <f t="shared" si="343"/>
        <v>41596.913437499999</v>
      </c>
      <c r="T1661" s="11">
        <f t="shared" si="344"/>
        <v>41625.5</v>
      </c>
    </row>
    <row r="1662" spans="1:20" ht="42.75" x14ac:dyDescent="0.4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341"/>
        <v>7.9760717846460619E-2</v>
      </c>
      <c r="P1662">
        <f t="shared" si="340"/>
        <v>2.0059999999999998</v>
      </c>
      <c r="Q1662" t="str">
        <f t="shared" si="342"/>
        <v>music</v>
      </c>
      <c r="R1662" t="str">
        <f t="shared" si="346"/>
        <v>pop</v>
      </c>
      <c r="S1662" s="11">
        <f t="shared" si="343"/>
        <v>42459.693865740745</v>
      </c>
      <c r="T1662" s="11">
        <f t="shared" si="344"/>
        <v>42490.915972222225</v>
      </c>
    </row>
    <row r="1663" spans="1:20" ht="57" x14ac:dyDescent="0.4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341"/>
        <v>0.9755495183996048</v>
      </c>
      <c r="P1663">
        <f t="shared" si="340"/>
        <v>101.22499999999999</v>
      </c>
      <c r="Q1663" t="str">
        <f t="shared" si="342"/>
        <v>music</v>
      </c>
      <c r="R1663" t="str">
        <f t="shared" si="346"/>
        <v>pop</v>
      </c>
      <c r="S1663" s="11">
        <f t="shared" si="343"/>
        <v>42343.998043981483</v>
      </c>
      <c r="T1663" s="11">
        <f t="shared" si="344"/>
        <v>42386.875</v>
      </c>
    </row>
    <row r="1664" spans="1:20" ht="42.75" x14ac:dyDescent="0.4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341"/>
        <v>0.97430276458409448</v>
      </c>
      <c r="P1664">
        <f t="shared" si="340"/>
        <v>1.039367088607595</v>
      </c>
      <c r="Q1664" t="str">
        <f t="shared" si="342"/>
        <v>music</v>
      </c>
      <c r="R1664" t="str">
        <f t="shared" si="346"/>
        <v>pop</v>
      </c>
      <c r="S1664" s="11">
        <f t="shared" si="343"/>
        <v>40848.198333333334</v>
      </c>
      <c r="T1664" s="11">
        <f t="shared" si="344"/>
        <v>40908.239999999998</v>
      </c>
    </row>
    <row r="1665" spans="1:20" ht="28.5" x14ac:dyDescent="0.4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341"/>
        <v>0.92592592592592593</v>
      </c>
      <c r="P1665">
        <f t="shared" si="340"/>
        <v>0.13500000000000001</v>
      </c>
      <c r="Q1665" t="str">
        <f t="shared" si="342"/>
        <v>music</v>
      </c>
      <c r="R1665" t="str">
        <f t="shared" si="346"/>
        <v>pop</v>
      </c>
      <c r="S1665" s="11">
        <f t="shared" si="343"/>
        <v>42006.02207175926</v>
      </c>
      <c r="T1665" s="11">
        <f t="shared" si="344"/>
        <v>42036.02207175926</v>
      </c>
    </row>
    <row r="1666" spans="1:20" ht="42.75" x14ac:dyDescent="0.4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si="341"/>
        <v>0.81693473018279739</v>
      </c>
      <c r="P1666">
        <f t="shared" ref="P1666:P1683" si="347">AVERAGE($E1666/$D1665)</f>
        <v>3.0602199999999997</v>
      </c>
      <c r="Q1666" t="str">
        <f t="shared" si="342"/>
        <v>music</v>
      </c>
      <c r="R1666" t="str">
        <f t="shared" si="346"/>
        <v>pop</v>
      </c>
      <c r="S1666" s="11">
        <f t="shared" si="343"/>
        <v>40939.761782407404</v>
      </c>
      <c r="T1666" s="11">
        <f t="shared" si="344"/>
        <v>40984.165972222225</v>
      </c>
    </row>
    <row r="1667" spans="1:20" ht="42.75" x14ac:dyDescent="0.4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ref="O1667:O1730" si="348">$D1667/$E1667</f>
        <v>0.83712030614685484</v>
      </c>
      <c r="P1667">
        <f t="shared" si="347"/>
        <v>1.6724000000000001</v>
      </c>
      <c r="Q1667" t="str">
        <f t="shared" ref="Q1667:Q1730" si="349">LEFT(N1667,5)</f>
        <v>music</v>
      </c>
      <c r="R1667" t="str">
        <f t="shared" si="346"/>
        <v>pop</v>
      </c>
      <c r="S1667" s="11">
        <f t="shared" ref="S1667:S1730" si="350">(((J1667/60)/60)/24)+DATE(1970,1,1)</f>
        <v>40564.649456018517</v>
      </c>
      <c r="T1667" s="11">
        <f t="shared" ref="T1667:T1730" si="351">(((I1667/60)/60)/24)+DATE(1970,1,1)</f>
        <v>40596.125</v>
      </c>
    </row>
    <row r="1668" spans="1:20" ht="42.75" x14ac:dyDescent="0.4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348"/>
        <v>0.62158130283441071</v>
      </c>
      <c r="P1668">
        <f t="shared" si="347"/>
        <v>1.1491428571428572</v>
      </c>
      <c r="Q1668" t="str">
        <f t="shared" si="349"/>
        <v>music</v>
      </c>
      <c r="R1668" t="str">
        <f t="shared" si="346"/>
        <v>pop</v>
      </c>
      <c r="S1668" s="11">
        <f t="shared" si="350"/>
        <v>41331.253159722226</v>
      </c>
      <c r="T1668" s="11">
        <f t="shared" si="351"/>
        <v>41361.211493055554</v>
      </c>
    </row>
    <row r="1669" spans="1:20" ht="42.75" x14ac:dyDescent="0.4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348"/>
        <v>0.78831439833062833</v>
      </c>
      <c r="P1669">
        <f t="shared" si="347"/>
        <v>1.7252000000000001</v>
      </c>
      <c r="Q1669" t="str">
        <f t="shared" si="349"/>
        <v>music</v>
      </c>
      <c r="R1669" t="str">
        <f t="shared" si="346"/>
        <v>pop</v>
      </c>
      <c r="S1669" s="11">
        <f t="shared" si="350"/>
        <v>41682.0705787037</v>
      </c>
      <c r="T1669" s="11">
        <f t="shared" si="351"/>
        <v>41709.290972222225</v>
      </c>
    </row>
    <row r="1670" spans="1:20" ht="42.75" x14ac:dyDescent="0.4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348"/>
        <v>0.97430276458409448</v>
      </c>
      <c r="P1670">
        <f t="shared" si="347"/>
        <v>2.415</v>
      </c>
      <c r="Q1670" t="str">
        <f t="shared" si="349"/>
        <v>music</v>
      </c>
      <c r="R1670" t="str">
        <f t="shared" si="346"/>
        <v>pop</v>
      </c>
      <c r="S1670" s="11">
        <f t="shared" si="350"/>
        <v>40845.14975694444</v>
      </c>
      <c r="T1670" s="11">
        <f t="shared" si="351"/>
        <v>40875.191423611112</v>
      </c>
    </row>
    <row r="1671" spans="1:20" ht="42.75" x14ac:dyDescent="0.4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348"/>
        <v>0.7155635062611807</v>
      </c>
      <c r="P1671">
        <f t="shared" si="347"/>
        <v>0.34937499999999999</v>
      </c>
      <c r="Q1671" t="str">
        <f t="shared" si="349"/>
        <v>music</v>
      </c>
      <c r="R1671" t="str">
        <f t="shared" si="346"/>
        <v>pop</v>
      </c>
      <c r="S1671" s="11">
        <f t="shared" si="350"/>
        <v>42461.885138888887</v>
      </c>
      <c r="T1671" s="11">
        <f t="shared" si="351"/>
        <v>42521.885138888887</v>
      </c>
    </row>
    <row r="1672" spans="1:20" ht="57" x14ac:dyDescent="0.4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348"/>
        <v>0.97465886939571145</v>
      </c>
      <c r="P1672">
        <f t="shared" si="347"/>
        <v>0.51300000000000001</v>
      </c>
      <c r="Q1672" t="str">
        <f t="shared" si="349"/>
        <v>music</v>
      </c>
      <c r="R1672" t="str">
        <f t="shared" si="346"/>
        <v>pop</v>
      </c>
      <c r="S1672" s="11">
        <f t="shared" si="350"/>
        <v>40313.930543981485</v>
      </c>
      <c r="T1672" s="11">
        <f t="shared" si="351"/>
        <v>40364.166666666664</v>
      </c>
    </row>
    <row r="1673" spans="1:20" ht="28.5" x14ac:dyDescent="0.4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348"/>
        <v>0.9933100567676697</v>
      </c>
      <c r="P1673">
        <f t="shared" si="347"/>
        <v>2.0134699999999999</v>
      </c>
      <c r="Q1673" t="str">
        <f t="shared" si="349"/>
        <v>music</v>
      </c>
      <c r="R1673" t="str">
        <f t="shared" si="346"/>
        <v>pop</v>
      </c>
      <c r="S1673" s="11">
        <f t="shared" si="350"/>
        <v>42553.54414351852</v>
      </c>
      <c r="T1673" s="11">
        <f t="shared" si="351"/>
        <v>42583.54414351852</v>
      </c>
    </row>
    <row r="1674" spans="1:20" ht="28.5" x14ac:dyDescent="0.4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348"/>
        <v>0.88541666666666663</v>
      </c>
      <c r="P1674">
        <f t="shared" si="347"/>
        <v>0.96</v>
      </c>
      <c r="Q1674" t="str">
        <f t="shared" si="349"/>
        <v>music</v>
      </c>
      <c r="R1674" t="str">
        <f t="shared" si="346"/>
        <v>pop</v>
      </c>
      <c r="S1674" s="11">
        <f t="shared" si="350"/>
        <v>41034.656597222223</v>
      </c>
      <c r="T1674" s="11">
        <f t="shared" si="351"/>
        <v>41064.656597222223</v>
      </c>
    </row>
    <row r="1675" spans="1:20" ht="42.75" x14ac:dyDescent="0.4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348"/>
        <v>0.7806691449814126</v>
      </c>
      <c r="P1675">
        <f t="shared" si="347"/>
        <v>1.5823529411764705</v>
      </c>
      <c r="Q1675" t="str">
        <f t="shared" si="349"/>
        <v>music</v>
      </c>
      <c r="R1675" t="str">
        <f t="shared" si="346"/>
        <v>pop</v>
      </c>
      <c r="S1675" s="11">
        <f t="shared" si="350"/>
        <v>42039.878379629634</v>
      </c>
      <c r="T1675" s="11">
        <f t="shared" si="351"/>
        <v>42069.878379629634</v>
      </c>
    </row>
    <row r="1676" spans="1:20" ht="42.75" x14ac:dyDescent="0.4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348"/>
        <v>0.49578582052553299</v>
      </c>
      <c r="P1676">
        <f t="shared" si="347"/>
        <v>4.8023809523809522</v>
      </c>
      <c r="Q1676" t="str">
        <f t="shared" si="349"/>
        <v>music</v>
      </c>
      <c r="R1676" t="str">
        <f t="shared" si="346"/>
        <v>pop</v>
      </c>
      <c r="S1676" s="11">
        <f t="shared" si="350"/>
        <v>42569.605393518519</v>
      </c>
      <c r="T1676" s="11">
        <f t="shared" si="351"/>
        <v>42600.290972222225</v>
      </c>
    </row>
    <row r="1677" spans="1:20" ht="28.5" x14ac:dyDescent="0.4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348"/>
        <v>0.7277172963847004</v>
      </c>
      <c r="P1677">
        <f t="shared" si="347"/>
        <v>0.27483200000000002</v>
      </c>
      <c r="Q1677" t="str">
        <f t="shared" si="349"/>
        <v>music</v>
      </c>
      <c r="R1677" t="str">
        <f t="shared" si="346"/>
        <v>pop</v>
      </c>
      <c r="S1677" s="11">
        <f t="shared" si="350"/>
        <v>40802.733101851853</v>
      </c>
      <c r="T1677" s="11">
        <f t="shared" si="351"/>
        <v>40832.918749999997</v>
      </c>
    </row>
    <row r="1678" spans="1:20" ht="28.5" x14ac:dyDescent="0.4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348"/>
        <v>0.86705202312138729</v>
      </c>
      <c r="P1678">
        <f t="shared" si="347"/>
        <v>3.46</v>
      </c>
      <c r="Q1678" t="str">
        <f t="shared" si="349"/>
        <v>music</v>
      </c>
      <c r="R1678" t="str">
        <f t="shared" si="346"/>
        <v>pop</v>
      </c>
      <c r="S1678" s="11">
        <f t="shared" si="350"/>
        <v>40973.72623842593</v>
      </c>
      <c r="T1678" s="11">
        <f t="shared" si="351"/>
        <v>41020.165972222225</v>
      </c>
    </row>
    <row r="1679" spans="1:20" ht="42.75" x14ac:dyDescent="0.4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348"/>
        <v>0.89552238805970152</v>
      </c>
      <c r="P1679">
        <f t="shared" si="347"/>
        <v>2.2333333333333334</v>
      </c>
      <c r="Q1679" t="str">
        <f t="shared" si="349"/>
        <v>music</v>
      </c>
      <c r="R1679" t="str">
        <f t="shared" si="346"/>
        <v>pop</v>
      </c>
      <c r="S1679" s="11">
        <f t="shared" si="350"/>
        <v>42416.407129629632</v>
      </c>
      <c r="T1679" s="11">
        <f t="shared" si="351"/>
        <v>42476.249305555553</v>
      </c>
    </row>
    <row r="1680" spans="1:20" ht="42.75" x14ac:dyDescent="0.4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348"/>
        <v>0.84459459459459463</v>
      </c>
      <c r="P1680">
        <f t="shared" si="347"/>
        <v>0.29599999999999999</v>
      </c>
      <c r="Q1680" t="str">
        <f t="shared" si="349"/>
        <v>music</v>
      </c>
      <c r="R1680" t="str">
        <f t="shared" si="346"/>
        <v>pop</v>
      </c>
      <c r="S1680" s="11">
        <f t="shared" si="350"/>
        <v>41662.854988425926</v>
      </c>
      <c r="T1680" s="11">
        <f t="shared" si="351"/>
        <v>41676.854988425926</v>
      </c>
    </row>
    <row r="1681" spans="1:20" ht="57" x14ac:dyDescent="0.4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348"/>
        <v>0.5714285714285714</v>
      </c>
      <c r="P1681">
        <f t="shared" si="347"/>
        <v>2.3333333333333335</v>
      </c>
      <c r="Q1681" t="str">
        <f t="shared" si="349"/>
        <v>music</v>
      </c>
      <c r="R1681" t="str">
        <f t="shared" si="346"/>
        <v>pop</v>
      </c>
      <c r="S1681" s="11">
        <f t="shared" si="350"/>
        <v>40723.068807870368</v>
      </c>
      <c r="T1681" s="11">
        <f t="shared" si="351"/>
        <v>40746.068807870368</v>
      </c>
    </row>
    <row r="1682" spans="1:20" ht="28.5" x14ac:dyDescent="0.4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348"/>
        <v>0.85106382978723405</v>
      </c>
      <c r="P1682">
        <f t="shared" si="347"/>
        <v>0.58750000000000002</v>
      </c>
      <c r="Q1682" t="str">
        <f t="shared" si="349"/>
        <v>music</v>
      </c>
      <c r="R1682" t="str">
        <f t="shared" si="346"/>
        <v>pop</v>
      </c>
      <c r="S1682" s="11">
        <f t="shared" si="350"/>
        <v>41802.757719907408</v>
      </c>
      <c r="T1682" s="11">
        <f t="shared" si="351"/>
        <v>41832.757719907408</v>
      </c>
    </row>
    <row r="1683" spans="1:20" ht="42.75" x14ac:dyDescent="0.4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348"/>
        <v>0.98597817681410116</v>
      </c>
      <c r="P1683">
        <f t="shared" si="347"/>
        <v>65.924379999999999</v>
      </c>
      <c r="Q1683" t="str">
        <f t="shared" si="349"/>
        <v>music</v>
      </c>
      <c r="R1683" t="str">
        <f>RIGHT(N1683,5)</f>
        <v>faith</v>
      </c>
      <c r="S1683" s="11">
        <f t="shared" si="350"/>
        <v>42774.121342592596</v>
      </c>
      <c r="T1683" s="11">
        <f t="shared" si="351"/>
        <v>42823.083333333328</v>
      </c>
    </row>
    <row r="1684" spans="1:20" ht="28.5" x14ac:dyDescent="0.4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 t="str">
        <f>IFERROR($D1684/$E1684,"0")</f>
        <v>0</v>
      </c>
      <c r="P1684">
        <f>AVERAGE(E1684,D1684)</f>
        <v>3000</v>
      </c>
      <c r="Q1684" t="str">
        <f t="shared" si="349"/>
        <v>music</v>
      </c>
      <c r="R1684" t="str">
        <f t="shared" ref="R1684:R1742" si="352">RIGHT(N1684,5)</f>
        <v>faith</v>
      </c>
      <c r="S1684" s="11">
        <f t="shared" si="350"/>
        <v>42779.21365740741</v>
      </c>
      <c r="T1684" s="11">
        <f t="shared" si="351"/>
        <v>42839.171990740739</v>
      </c>
    </row>
    <row r="1685" spans="1:20" ht="42.75" x14ac:dyDescent="0.4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348"/>
        <v>4.6052631578947372</v>
      </c>
      <c r="P1685">
        <f t="shared" ref="P1685:P1697" si="353">AVERAGE($E1685/$D1684)</f>
        <v>0.12666666666666668</v>
      </c>
      <c r="Q1685" t="str">
        <f t="shared" si="349"/>
        <v>music</v>
      </c>
      <c r="R1685" t="str">
        <f t="shared" si="352"/>
        <v>faith</v>
      </c>
      <c r="S1685" s="11">
        <f t="shared" si="350"/>
        <v>42808.781689814816</v>
      </c>
      <c r="T1685" s="11">
        <f t="shared" si="351"/>
        <v>42832.781689814816</v>
      </c>
    </row>
    <row r="1686" spans="1:20" ht="28.5" x14ac:dyDescent="0.4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348"/>
        <v>0.91638029782359676</v>
      </c>
      <c r="P1686">
        <f t="shared" si="353"/>
        <v>2.4942857142857142</v>
      </c>
      <c r="Q1686" t="str">
        <f t="shared" si="349"/>
        <v>music</v>
      </c>
      <c r="R1686" t="str">
        <f t="shared" si="352"/>
        <v>faith</v>
      </c>
      <c r="S1686" s="11">
        <f t="shared" si="350"/>
        <v>42783.815289351856</v>
      </c>
      <c r="T1686" s="11">
        <f t="shared" si="351"/>
        <v>42811.773622685185</v>
      </c>
    </row>
    <row r="1687" spans="1:20" ht="42.75" x14ac:dyDescent="0.4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348"/>
        <v>0.97222222222222221</v>
      </c>
      <c r="P1687">
        <f t="shared" si="353"/>
        <v>4.4999999999999998E-2</v>
      </c>
      <c r="Q1687" t="str">
        <f t="shared" si="349"/>
        <v>music</v>
      </c>
      <c r="R1687" t="str">
        <f t="shared" si="352"/>
        <v>faith</v>
      </c>
      <c r="S1687" s="11">
        <f t="shared" si="350"/>
        <v>42788.2502662037</v>
      </c>
      <c r="T1687" s="11">
        <f t="shared" si="351"/>
        <v>42818.208599537036</v>
      </c>
    </row>
    <row r="1688" spans="1:20" ht="42.75" x14ac:dyDescent="0.4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348"/>
        <v>277.77777777777777</v>
      </c>
      <c r="P1688">
        <f t="shared" si="353"/>
        <v>5.1428571428571428E-2</v>
      </c>
      <c r="Q1688" t="str">
        <f t="shared" si="349"/>
        <v>music</v>
      </c>
      <c r="R1688" t="str">
        <f t="shared" si="352"/>
        <v>faith</v>
      </c>
      <c r="S1688" s="11">
        <f t="shared" si="350"/>
        <v>42792.843969907408</v>
      </c>
      <c r="T1688" s="11">
        <f t="shared" si="351"/>
        <v>42852.802303240736</v>
      </c>
    </row>
    <row r="1689" spans="1:20" ht="42.75" x14ac:dyDescent="0.4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348"/>
        <v>3.2</v>
      </c>
      <c r="P1689">
        <f t="shared" si="353"/>
        <v>0.625</v>
      </c>
      <c r="Q1689" t="str">
        <f t="shared" si="349"/>
        <v>music</v>
      </c>
      <c r="R1689" t="str">
        <f t="shared" si="352"/>
        <v>faith</v>
      </c>
      <c r="S1689" s="11">
        <f t="shared" si="350"/>
        <v>42802.046817129631</v>
      </c>
      <c r="T1689" s="11">
        <f t="shared" si="351"/>
        <v>42835.84375</v>
      </c>
    </row>
    <row r="1690" spans="1:20" ht="57" x14ac:dyDescent="0.4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348"/>
        <v>2.2573363431151243</v>
      </c>
      <c r="P1690">
        <f t="shared" si="353"/>
        <v>0.1772</v>
      </c>
      <c r="Q1690" t="str">
        <f t="shared" si="349"/>
        <v>music</v>
      </c>
      <c r="R1690" t="str">
        <f t="shared" si="352"/>
        <v>faith</v>
      </c>
      <c r="S1690" s="11">
        <f t="shared" si="350"/>
        <v>42804.534652777773</v>
      </c>
      <c r="T1690" s="11">
        <f t="shared" si="351"/>
        <v>42834.492986111116</v>
      </c>
    </row>
    <row r="1691" spans="1:20" x14ac:dyDescent="0.4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348"/>
        <v>1</v>
      </c>
      <c r="P1691">
        <f t="shared" si="353"/>
        <v>0.6</v>
      </c>
      <c r="Q1691" t="str">
        <f t="shared" si="349"/>
        <v>music</v>
      </c>
      <c r="R1691" t="str">
        <f t="shared" si="352"/>
        <v>faith</v>
      </c>
      <c r="S1691" s="11">
        <f t="shared" si="350"/>
        <v>42780.942476851851</v>
      </c>
      <c r="T1691" s="11">
        <f t="shared" si="351"/>
        <v>42810.900810185187</v>
      </c>
    </row>
    <row r="1692" spans="1:20" ht="42.75" x14ac:dyDescent="0.4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348"/>
        <v>3.9370078740157481</v>
      </c>
      <c r="P1692">
        <f t="shared" si="353"/>
        <v>0.26458333333333334</v>
      </c>
      <c r="Q1692" t="str">
        <f t="shared" si="349"/>
        <v>music</v>
      </c>
      <c r="R1692" t="str">
        <f t="shared" si="352"/>
        <v>faith</v>
      </c>
      <c r="S1692" s="11">
        <f t="shared" si="350"/>
        <v>42801.43104166667</v>
      </c>
      <c r="T1692" s="11">
        <f t="shared" si="351"/>
        <v>42831.389374999999</v>
      </c>
    </row>
    <row r="1693" spans="1:20" ht="42.75" x14ac:dyDescent="0.4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348"/>
        <v>2.9874526986656043</v>
      </c>
      <c r="P1693">
        <f t="shared" si="353"/>
        <v>4.0167999999999999</v>
      </c>
      <c r="Q1693" t="str">
        <f t="shared" si="349"/>
        <v>music</v>
      </c>
      <c r="R1693" t="str">
        <f t="shared" si="352"/>
        <v>faith</v>
      </c>
      <c r="S1693" s="11">
        <f t="shared" si="350"/>
        <v>42795.701481481476</v>
      </c>
      <c r="T1693" s="11">
        <f t="shared" si="351"/>
        <v>42828.041666666672</v>
      </c>
    </row>
    <row r="1694" spans="1:20" ht="42.75" x14ac:dyDescent="0.4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348"/>
        <v>2.0920502092050208</v>
      </c>
      <c r="P1694">
        <f t="shared" si="353"/>
        <v>7.9666666666666663E-2</v>
      </c>
      <c r="Q1694" t="str">
        <f t="shared" si="349"/>
        <v>music</v>
      </c>
      <c r="R1694" t="str">
        <f t="shared" si="352"/>
        <v>faith</v>
      </c>
      <c r="S1694" s="11">
        <f t="shared" si="350"/>
        <v>42788.151238425926</v>
      </c>
      <c r="T1694" s="11">
        <f t="shared" si="351"/>
        <v>42820.999305555553</v>
      </c>
    </row>
    <row r="1695" spans="1:20" ht="42.75" x14ac:dyDescent="0.4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348"/>
        <v>10.714285714285714</v>
      </c>
      <c r="P1695">
        <f t="shared" si="353"/>
        <v>5.6000000000000001E-2</v>
      </c>
      <c r="Q1695" t="str">
        <f t="shared" si="349"/>
        <v>music</v>
      </c>
      <c r="R1695" t="str">
        <f t="shared" si="352"/>
        <v>faith</v>
      </c>
      <c r="S1695" s="11">
        <f t="shared" si="350"/>
        <v>42803.920277777783</v>
      </c>
      <c r="T1695" s="11">
        <f t="shared" si="351"/>
        <v>42834.833333333328</v>
      </c>
    </row>
    <row r="1696" spans="1:20" ht="42.75" x14ac:dyDescent="0.4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348"/>
        <v>2000</v>
      </c>
      <c r="P1696">
        <f t="shared" si="353"/>
        <v>1.6666666666666668E-3</v>
      </c>
      <c r="Q1696" t="str">
        <f t="shared" si="349"/>
        <v>music</v>
      </c>
      <c r="R1696" t="str">
        <f t="shared" si="352"/>
        <v>faith</v>
      </c>
      <c r="S1696" s="11">
        <f t="shared" si="350"/>
        <v>42791.669837962967</v>
      </c>
      <c r="T1696" s="11">
        <f t="shared" si="351"/>
        <v>42821.191666666666</v>
      </c>
    </row>
    <row r="1697" spans="1:20" ht="57" x14ac:dyDescent="0.4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348"/>
        <v>8.5409252669039137</v>
      </c>
      <c r="P1697">
        <f t="shared" si="353"/>
        <v>0.14050000000000001</v>
      </c>
      <c r="Q1697" t="str">
        <f t="shared" si="349"/>
        <v>music</v>
      </c>
      <c r="R1697" t="str">
        <f t="shared" si="352"/>
        <v>faith</v>
      </c>
      <c r="S1697" s="11">
        <f t="shared" si="350"/>
        <v>42801.031412037039</v>
      </c>
      <c r="T1697" s="11">
        <f t="shared" si="351"/>
        <v>42835.041666666672</v>
      </c>
    </row>
    <row r="1698" spans="1:20" ht="42.75" x14ac:dyDescent="0.4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 t="str">
        <f>IFERROR($D1698/$E1698,"0")</f>
        <v>0</v>
      </c>
      <c r="P1698">
        <f>AVERAGE(E1698,D1698)</f>
        <v>150000</v>
      </c>
      <c r="Q1698" t="str">
        <f t="shared" si="349"/>
        <v>music</v>
      </c>
      <c r="R1698" t="str">
        <f t="shared" si="352"/>
        <v>faith</v>
      </c>
      <c r="S1698" s="11">
        <f t="shared" si="350"/>
        <v>42796.069571759261</v>
      </c>
      <c r="T1698" s="11">
        <f t="shared" si="351"/>
        <v>42826.027905092589</v>
      </c>
    </row>
    <row r="1699" spans="1:20" ht="42.75" x14ac:dyDescent="0.4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348"/>
        <v>4.9485352335708628</v>
      </c>
      <c r="P1699">
        <f>AVERAGE($E1699/$D1698)</f>
        <v>8.4200000000000004E-3</v>
      </c>
      <c r="Q1699" t="str">
        <f t="shared" si="349"/>
        <v>music</v>
      </c>
      <c r="R1699" t="str">
        <f t="shared" si="352"/>
        <v>faith</v>
      </c>
      <c r="S1699" s="11">
        <f t="shared" si="350"/>
        <v>42805.032962962956</v>
      </c>
      <c r="T1699" s="11">
        <f t="shared" si="351"/>
        <v>42834.991296296299</v>
      </c>
    </row>
    <row r="1700" spans="1:20" ht="71.25" x14ac:dyDescent="0.4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 t="str">
        <f>IFERROR($D1700/$E1700,"0")</f>
        <v>0</v>
      </c>
      <c r="P1700">
        <f>AVERAGE(E1700,D1700)</f>
        <v>62500</v>
      </c>
      <c r="Q1700" t="str">
        <f t="shared" si="349"/>
        <v>music</v>
      </c>
      <c r="R1700" t="str">
        <f t="shared" si="352"/>
        <v>faith</v>
      </c>
      <c r="S1700" s="11">
        <f t="shared" si="350"/>
        <v>42796.207870370374</v>
      </c>
      <c r="T1700" s="11">
        <f t="shared" si="351"/>
        <v>42820.147916666669</v>
      </c>
    </row>
    <row r="1701" spans="1:20" ht="42.75" x14ac:dyDescent="0.4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348"/>
        <v>23.63425925925926</v>
      </c>
      <c r="P1701">
        <f t="shared" ref="P1701:P1703" si="354">AVERAGE($E1701/$D1700)</f>
        <v>1.7279999999999999E-3</v>
      </c>
      <c r="Q1701" t="str">
        <f t="shared" si="349"/>
        <v>music</v>
      </c>
      <c r="R1701" t="str">
        <f t="shared" si="352"/>
        <v>faith</v>
      </c>
      <c r="S1701" s="11">
        <f t="shared" si="350"/>
        <v>42806.863946759258</v>
      </c>
      <c r="T1701" s="11">
        <f t="shared" si="351"/>
        <v>42836.863946759258</v>
      </c>
    </row>
    <row r="1702" spans="1:20" ht="42.75" x14ac:dyDescent="0.4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348"/>
        <v>3.8372985418265539</v>
      </c>
      <c r="P1702">
        <f t="shared" si="354"/>
        <v>1.0209598432908913</v>
      </c>
      <c r="Q1702" t="str">
        <f t="shared" si="349"/>
        <v>music</v>
      </c>
      <c r="R1702" t="str">
        <f t="shared" si="352"/>
        <v>faith</v>
      </c>
      <c r="S1702" s="11">
        <f t="shared" si="350"/>
        <v>42796.071643518517</v>
      </c>
      <c r="T1702" s="11">
        <f t="shared" si="351"/>
        <v>42826.166666666672</v>
      </c>
    </row>
    <row r="1703" spans="1:20" ht="42.75" x14ac:dyDescent="0.4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348"/>
        <v>505</v>
      </c>
      <c r="P1703">
        <f t="shared" si="354"/>
        <v>5.0000000000000001E-4</v>
      </c>
      <c r="Q1703" t="str">
        <f t="shared" si="349"/>
        <v>music</v>
      </c>
      <c r="R1703" t="str">
        <f t="shared" si="352"/>
        <v>faith</v>
      </c>
      <c r="S1703" s="11">
        <f t="shared" si="350"/>
        <v>41989.664409722223</v>
      </c>
      <c r="T1703" s="11">
        <f t="shared" si="351"/>
        <v>42019.664409722223</v>
      </c>
    </row>
    <row r="1704" spans="1:20" x14ac:dyDescent="0.4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348"/>
        <v>16500</v>
      </c>
      <c r="P1704">
        <f>AVERAGE(E1704,D1704)</f>
        <v>8250.5</v>
      </c>
      <c r="Q1704" t="str">
        <f t="shared" si="349"/>
        <v>music</v>
      </c>
      <c r="R1704" t="str">
        <f t="shared" si="352"/>
        <v>faith</v>
      </c>
      <c r="S1704" s="11">
        <f t="shared" si="350"/>
        <v>42063.869791666672</v>
      </c>
      <c r="T1704" s="11">
        <f t="shared" si="351"/>
        <v>42093.828125</v>
      </c>
    </row>
    <row r="1705" spans="1:20" ht="42.75" x14ac:dyDescent="0.4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348"/>
        <v>98.039215686274517</v>
      </c>
      <c r="P1705">
        <f t="shared" ref="P1705:P1706" si="355">AVERAGE($E1705/$D1704)</f>
        <v>3.0909090909090908E-3</v>
      </c>
      <c r="Q1705" t="str">
        <f t="shared" si="349"/>
        <v>music</v>
      </c>
      <c r="R1705" t="str">
        <f t="shared" si="352"/>
        <v>faith</v>
      </c>
      <c r="S1705" s="11">
        <f t="shared" si="350"/>
        <v>42187.281678240746</v>
      </c>
      <c r="T1705" s="11">
        <f t="shared" si="351"/>
        <v>42247.281678240746</v>
      </c>
    </row>
    <row r="1706" spans="1:20" ht="28.5" x14ac:dyDescent="0.4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348"/>
        <v>1.5360983102918586</v>
      </c>
      <c r="P1706">
        <f t="shared" si="355"/>
        <v>0.26040000000000002</v>
      </c>
      <c r="Q1706" t="str">
        <f t="shared" si="349"/>
        <v>music</v>
      </c>
      <c r="R1706" t="str">
        <f t="shared" si="352"/>
        <v>faith</v>
      </c>
      <c r="S1706" s="11">
        <f t="shared" si="350"/>
        <v>42021.139733796299</v>
      </c>
      <c r="T1706" s="11">
        <f t="shared" si="351"/>
        <v>42051.139733796299</v>
      </c>
    </row>
    <row r="1707" spans="1:20" ht="42.75" x14ac:dyDescent="0.4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 t="str">
        <f t="shared" ref="O1707:O1708" si="356">IFERROR($D1707/$E1707,"0")</f>
        <v>0</v>
      </c>
      <c r="P1707">
        <f t="shared" ref="P1707:P1708" si="357">AVERAGE(E1707,D1707)</f>
        <v>1000</v>
      </c>
      <c r="Q1707" t="str">
        <f t="shared" si="349"/>
        <v>music</v>
      </c>
      <c r="R1707" t="str">
        <f t="shared" si="352"/>
        <v>faith</v>
      </c>
      <c r="S1707" s="11">
        <f t="shared" si="350"/>
        <v>42245.016736111109</v>
      </c>
      <c r="T1707" s="11">
        <f t="shared" si="351"/>
        <v>42256.666666666672</v>
      </c>
    </row>
    <row r="1708" spans="1:20" ht="42.75" x14ac:dyDescent="0.4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 t="str">
        <f t="shared" si="356"/>
        <v>0</v>
      </c>
      <c r="P1708">
        <f t="shared" si="357"/>
        <v>2750</v>
      </c>
      <c r="Q1708" t="str">
        <f t="shared" si="349"/>
        <v>music</v>
      </c>
      <c r="R1708" t="str">
        <f t="shared" si="352"/>
        <v>faith</v>
      </c>
      <c r="S1708" s="11">
        <f t="shared" si="350"/>
        <v>42179.306388888886</v>
      </c>
      <c r="T1708" s="11">
        <f t="shared" si="351"/>
        <v>42239.306388888886</v>
      </c>
    </row>
    <row r="1709" spans="1:20" ht="42.75" x14ac:dyDescent="0.4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348"/>
        <v>10.266940451745381</v>
      </c>
      <c r="P1709">
        <f>AVERAGE($E1709/$D1708)</f>
        <v>8.8545454545454552E-2</v>
      </c>
      <c r="Q1709" t="str">
        <f t="shared" si="349"/>
        <v>music</v>
      </c>
      <c r="R1709" t="str">
        <f t="shared" si="352"/>
        <v>faith</v>
      </c>
      <c r="S1709" s="11">
        <f t="shared" si="350"/>
        <v>42427.721006944441</v>
      </c>
      <c r="T1709" s="11">
        <f t="shared" si="351"/>
        <v>42457.679340277777</v>
      </c>
    </row>
    <row r="1710" spans="1:20" ht="42.75" x14ac:dyDescent="0.4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 t="str">
        <f>IFERROR($D1710/$E1710,"0")</f>
        <v>0</v>
      </c>
      <c r="P1710">
        <f>AVERAGE(E1710,D1710)</f>
        <v>3500</v>
      </c>
      <c r="Q1710" t="str">
        <f t="shared" si="349"/>
        <v>music</v>
      </c>
      <c r="R1710" t="str">
        <f t="shared" si="352"/>
        <v>faith</v>
      </c>
      <c r="S1710" s="11">
        <f t="shared" si="350"/>
        <v>42451.866967592592</v>
      </c>
      <c r="T1710" s="11">
        <f t="shared" si="351"/>
        <v>42491.866967592592</v>
      </c>
    </row>
    <row r="1711" spans="1:20" ht="42.75" x14ac:dyDescent="0.4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348"/>
        <v>20.588235294117649</v>
      </c>
      <c r="P1711">
        <f t="shared" ref="P1711:P1713" si="358">AVERAGE($E1711/$D1710)</f>
        <v>1.2142857142857143E-2</v>
      </c>
      <c r="Q1711" t="str">
        <f t="shared" si="349"/>
        <v>music</v>
      </c>
      <c r="R1711" t="str">
        <f t="shared" si="352"/>
        <v>faith</v>
      </c>
      <c r="S1711" s="11">
        <f t="shared" si="350"/>
        <v>41841.56381944444</v>
      </c>
      <c r="T1711" s="11">
        <f t="shared" si="351"/>
        <v>41882.818749999999</v>
      </c>
    </row>
    <row r="1712" spans="1:20" ht="28.5" x14ac:dyDescent="0.4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348"/>
        <v>147.05882352941177</v>
      </c>
      <c r="P1712">
        <f t="shared" si="358"/>
        <v>1.9428571428571427E-2</v>
      </c>
      <c r="Q1712" t="str">
        <f t="shared" si="349"/>
        <v>music</v>
      </c>
      <c r="R1712" t="str">
        <f t="shared" si="352"/>
        <v>faith</v>
      </c>
      <c r="S1712" s="11">
        <f t="shared" si="350"/>
        <v>42341.59129629629</v>
      </c>
      <c r="T1712" s="11">
        <f t="shared" si="351"/>
        <v>42387.541666666672</v>
      </c>
    </row>
    <row r="1713" spans="1:20" ht="42.75" x14ac:dyDescent="0.4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348"/>
        <v>9.5238095238095237</v>
      </c>
      <c r="P1713">
        <f t="shared" si="358"/>
        <v>0.21</v>
      </c>
      <c r="Q1713" t="str">
        <f t="shared" si="349"/>
        <v>music</v>
      </c>
      <c r="R1713" t="str">
        <f t="shared" si="352"/>
        <v>faith</v>
      </c>
      <c r="S1713" s="11">
        <f t="shared" si="350"/>
        <v>41852.646226851852</v>
      </c>
      <c r="T1713" s="11">
        <f t="shared" si="351"/>
        <v>41883.646226851852</v>
      </c>
    </row>
    <row r="1714" spans="1:20" ht="42.75" x14ac:dyDescent="0.4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 t="str">
        <f>IFERROR($D1714/$E1714,"0")</f>
        <v>0</v>
      </c>
      <c r="P1714">
        <f>AVERAGE(E1714,D1714)</f>
        <v>2500</v>
      </c>
      <c r="Q1714" t="str">
        <f t="shared" si="349"/>
        <v>music</v>
      </c>
      <c r="R1714" t="str">
        <f t="shared" si="352"/>
        <v>faith</v>
      </c>
      <c r="S1714" s="11">
        <f t="shared" si="350"/>
        <v>42125.913807870369</v>
      </c>
      <c r="T1714" s="11">
        <f t="shared" si="351"/>
        <v>42185.913807870369</v>
      </c>
    </row>
    <row r="1715" spans="1:20" ht="57" x14ac:dyDescent="0.4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348"/>
        <v>60</v>
      </c>
      <c r="P1715">
        <f t="shared" ref="P1715:P1722" si="359">AVERAGE($E1715/$D1714)</f>
        <v>0.01</v>
      </c>
      <c r="Q1715" t="str">
        <f t="shared" si="349"/>
        <v>music</v>
      </c>
      <c r="R1715" t="str">
        <f t="shared" si="352"/>
        <v>faith</v>
      </c>
      <c r="S1715" s="11">
        <f t="shared" si="350"/>
        <v>41887.801064814819</v>
      </c>
      <c r="T1715" s="11">
        <f t="shared" si="351"/>
        <v>41917.801064814819</v>
      </c>
    </row>
    <row r="1716" spans="1:20" ht="42.75" x14ac:dyDescent="0.4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348"/>
        <v>12.709710218607016</v>
      </c>
      <c r="P1716">
        <f t="shared" si="359"/>
        <v>0.65566666666666662</v>
      </c>
      <c r="Q1716" t="str">
        <f t="shared" si="349"/>
        <v>music</v>
      </c>
      <c r="R1716" t="str">
        <f t="shared" si="352"/>
        <v>faith</v>
      </c>
      <c r="S1716" s="11">
        <f t="shared" si="350"/>
        <v>42095.918530092589</v>
      </c>
      <c r="T1716" s="11">
        <f t="shared" si="351"/>
        <v>42125.918530092589</v>
      </c>
    </row>
    <row r="1717" spans="1:20" ht="42.75" x14ac:dyDescent="0.4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348"/>
        <v>454.54545454545456</v>
      </c>
      <c r="P1717">
        <f t="shared" si="359"/>
        <v>4.4000000000000002E-4</v>
      </c>
      <c r="Q1717" t="str">
        <f t="shared" si="349"/>
        <v>music</v>
      </c>
      <c r="R1717" t="str">
        <f t="shared" si="352"/>
        <v>faith</v>
      </c>
      <c r="S1717" s="11">
        <f t="shared" si="350"/>
        <v>42064.217418981483</v>
      </c>
      <c r="T1717" s="11">
        <f t="shared" si="351"/>
        <v>42094.140277777777</v>
      </c>
    </row>
    <row r="1718" spans="1:20" ht="42.75" x14ac:dyDescent="0.4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348"/>
        <v>13.333333333333334</v>
      </c>
      <c r="P1718">
        <f t="shared" si="359"/>
        <v>0.03</v>
      </c>
      <c r="Q1718" t="str">
        <f t="shared" si="349"/>
        <v>music</v>
      </c>
      <c r="R1718" t="str">
        <f t="shared" si="352"/>
        <v>faith</v>
      </c>
      <c r="S1718" s="11">
        <f t="shared" si="350"/>
        <v>42673.577534722222</v>
      </c>
      <c r="T1718" s="11">
        <f t="shared" si="351"/>
        <v>42713.619201388887</v>
      </c>
    </row>
    <row r="1719" spans="1:20" ht="42.75" x14ac:dyDescent="0.4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348"/>
        <v>2.3405017921146953</v>
      </c>
      <c r="P1719">
        <f t="shared" si="359"/>
        <v>0.69750000000000001</v>
      </c>
      <c r="Q1719" t="str">
        <f t="shared" si="349"/>
        <v>music</v>
      </c>
      <c r="R1719" t="str">
        <f t="shared" si="352"/>
        <v>faith</v>
      </c>
      <c r="S1719" s="11">
        <f t="shared" si="350"/>
        <v>42460.98192129629</v>
      </c>
      <c r="T1719" s="11">
        <f t="shared" si="351"/>
        <v>42481.166666666672</v>
      </c>
    </row>
    <row r="1720" spans="1:20" x14ac:dyDescent="0.4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348"/>
        <v>466.66666666666669</v>
      </c>
      <c r="P1720">
        <f t="shared" si="359"/>
        <v>2.2970903522205207E-2</v>
      </c>
      <c r="Q1720" t="str">
        <f t="shared" si="349"/>
        <v>music</v>
      </c>
      <c r="R1720" t="str">
        <f t="shared" si="352"/>
        <v>faith</v>
      </c>
      <c r="S1720" s="11">
        <f t="shared" si="350"/>
        <v>42460.610520833332</v>
      </c>
      <c r="T1720" s="11">
        <f t="shared" si="351"/>
        <v>42504.207638888889</v>
      </c>
    </row>
    <row r="1721" spans="1:20" ht="42.75" x14ac:dyDescent="0.4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348"/>
        <v>114.28571428571429</v>
      </c>
      <c r="P1721">
        <f t="shared" si="359"/>
        <v>1E-3</v>
      </c>
      <c r="Q1721" t="str">
        <f t="shared" si="349"/>
        <v>music</v>
      </c>
      <c r="R1721" t="str">
        <f t="shared" si="352"/>
        <v>faith</v>
      </c>
      <c r="S1721" s="11">
        <f t="shared" si="350"/>
        <v>41869.534618055557</v>
      </c>
      <c r="T1721" s="11">
        <f t="shared" si="351"/>
        <v>41899.534618055557</v>
      </c>
    </row>
    <row r="1722" spans="1:20" ht="42.75" x14ac:dyDescent="0.4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348"/>
        <v>17.777777777777779</v>
      </c>
      <c r="P1722">
        <f t="shared" si="359"/>
        <v>5.6250000000000001E-2</v>
      </c>
      <c r="Q1722" t="str">
        <f t="shared" si="349"/>
        <v>music</v>
      </c>
      <c r="R1722" t="str">
        <f t="shared" si="352"/>
        <v>faith</v>
      </c>
      <c r="S1722" s="11">
        <f t="shared" si="350"/>
        <v>41922.783229166671</v>
      </c>
      <c r="T1722" s="11">
        <f t="shared" si="351"/>
        <v>41952.824895833335</v>
      </c>
    </row>
    <row r="1723" spans="1:20" ht="42.75" x14ac:dyDescent="0.4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 t="str">
        <f>IFERROR($D1723/$E1723,"0")</f>
        <v>0</v>
      </c>
      <c r="P1723">
        <f>AVERAGE(E1723,D1723)</f>
        <v>2500</v>
      </c>
      <c r="Q1723" t="str">
        <f t="shared" si="349"/>
        <v>music</v>
      </c>
      <c r="R1723" t="str">
        <f t="shared" si="352"/>
        <v>faith</v>
      </c>
      <c r="S1723" s="11">
        <f t="shared" si="350"/>
        <v>42319.461377314816</v>
      </c>
      <c r="T1723" s="11">
        <f t="shared" si="351"/>
        <v>42349.461377314816</v>
      </c>
    </row>
    <row r="1724" spans="1:20" ht="42.75" x14ac:dyDescent="0.4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348"/>
        <v>2880</v>
      </c>
      <c r="P1724">
        <f t="shared" ref="P1724:P1730" si="360">AVERAGE($E1724/$D1723)</f>
        <v>2.0000000000000001E-4</v>
      </c>
      <c r="Q1724" t="str">
        <f t="shared" si="349"/>
        <v>music</v>
      </c>
      <c r="R1724" t="str">
        <f t="shared" si="352"/>
        <v>faith</v>
      </c>
      <c r="S1724" s="11">
        <f t="shared" si="350"/>
        <v>42425.960983796293</v>
      </c>
      <c r="T1724" s="11">
        <f t="shared" si="351"/>
        <v>42463.006944444445</v>
      </c>
    </row>
    <row r="1725" spans="1:20" ht="42.75" x14ac:dyDescent="0.4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348"/>
        <v>15.384615384615385</v>
      </c>
      <c r="P1725">
        <f t="shared" si="360"/>
        <v>0.22569444444444445</v>
      </c>
      <c r="Q1725" t="str">
        <f t="shared" si="349"/>
        <v>music</v>
      </c>
      <c r="R1725" t="str">
        <f t="shared" si="352"/>
        <v>faith</v>
      </c>
      <c r="S1725" s="11">
        <f t="shared" si="350"/>
        <v>42129.82540509259</v>
      </c>
      <c r="T1725" s="11">
        <f t="shared" si="351"/>
        <v>42186.25</v>
      </c>
    </row>
    <row r="1726" spans="1:20" ht="42.75" x14ac:dyDescent="0.4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348"/>
        <v>171.42857142857142</v>
      </c>
      <c r="P1726">
        <f t="shared" si="360"/>
        <v>3.5000000000000001E-3</v>
      </c>
      <c r="Q1726" t="str">
        <f t="shared" si="349"/>
        <v>music</v>
      </c>
      <c r="R1726" t="str">
        <f t="shared" si="352"/>
        <v>faith</v>
      </c>
      <c r="S1726" s="11">
        <f t="shared" si="350"/>
        <v>41912.932430555556</v>
      </c>
      <c r="T1726" s="11">
        <f t="shared" si="351"/>
        <v>41942.932430555556</v>
      </c>
    </row>
    <row r="1727" spans="1:20" ht="42.75" x14ac:dyDescent="0.4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348"/>
        <v>9.8214285714285712</v>
      </c>
      <c r="P1727">
        <f t="shared" si="360"/>
        <v>9.3333333333333338E-2</v>
      </c>
      <c r="Q1727" t="str">
        <f t="shared" si="349"/>
        <v>music</v>
      </c>
      <c r="R1727" t="str">
        <f t="shared" si="352"/>
        <v>faith</v>
      </c>
      <c r="S1727" s="11">
        <f t="shared" si="350"/>
        <v>41845.968159722222</v>
      </c>
      <c r="T1727" s="11">
        <f t="shared" si="351"/>
        <v>41875.968159722222</v>
      </c>
    </row>
    <row r="1728" spans="1:20" ht="28.5" x14ac:dyDescent="0.4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348"/>
        <v>2.9599271402550089</v>
      </c>
      <c r="P1728">
        <f t="shared" si="360"/>
        <v>0.39927272727272728</v>
      </c>
      <c r="Q1728" t="str">
        <f t="shared" si="349"/>
        <v>music</v>
      </c>
      <c r="R1728" t="str">
        <f t="shared" si="352"/>
        <v>faith</v>
      </c>
      <c r="S1728" s="11">
        <f t="shared" si="350"/>
        <v>41788.919722222221</v>
      </c>
      <c r="T1728" s="11">
        <f t="shared" si="351"/>
        <v>41817.919722222221</v>
      </c>
    </row>
    <row r="1729" spans="1:20" ht="42.75" x14ac:dyDescent="0.4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348"/>
        <v>3000</v>
      </c>
      <c r="P1729">
        <f t="shared" si="360"/>
        <v>1.5384615384615385E-4</v>
      </c>
      <c r="Q1729" t="str">
        <f t="shared" si="349"/>
        <v>music</v>
      </c>
      <c r="R1729" t="str">
        <f t="shared" si="352"/>
        <v>faith</v>
      </c>
      <c r="S1729" s="11">
        <f t="shared" si="350"/>
        <v>42044.927974537044</v>
      </c>
      <c r="T1729" s="11">
        <f t="shared" si="351"/>
        <v>42099.458333333328</v>
      </c>
    </row>
    <row r="1730" spans="1:20" ht="42.75" x14ac:dyDescent="0.4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si="348"/>
        <v>1.4619883040935673</v>
      </c>
      <c r="P1730">
        <f t="shared" si="360"/>
        <v>0.28499999999999998</v>
      </c>
      <c r="Q1730" t="str">
        <f t="shared" si="349"/>
        <v>music</v>
      </c>
      <c r="R1730" t="str">
        <f t="shared" si="352"/>
        <v>faith</v>
      </c>
      <c r="S1730" s="11">
        <f t="shared" si="350"/>
        <v>42268.625856481478</v>
      </c>
      <c r="T1730" s="11">
        <f t="shared" si="351"/>
        <v>42298.625856481478</v>
      </c>
    </row>
    <row r="1731" spans="1:20" ht="42.75" x14ac:dyDescent="0.4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 t="str">
        <f t="shared" ref="O1731:O1735" si="361">IFERROR($D1731/$E1731,"0")</f>
        <v>0</v>
      </c>
      <c r="P1731">
        <f t="shared" ref="P1731:P1735" si="362">AVERAGE(E1731,D1731)</f>
        <v>5000</v>
      </c>
      <c r="Q1731" t="str">
        <f t="shared" ref="Q1731:Q1742" si="363">LEFT(N1731,5)</f>
        <v>music</v>
      </c>
      <c r="R1731" t="str">
        <f t="shared" si="352"/>
        <v>faith</v>
      </c>
      <c r="S1731" s="11">
        <f t="shared" ref="S1731:S1794" si="364">(((J1731/60)/60)/24)+DATE(1970,1,1)</f>
        <v>42471.052152777775</v>
      </c>
      <c r="T1731" s="11">
        <f t="shared" ref="T1731:T1794" si="365">(((I1731/60)/60)/24)+DATE(1970,1,1)</f>
        <v>42531.052152777775</v>
      </c>
    </row>
    <row r="1732" spans="1:20" ht="42.75" x14ac:dyDescent="0.4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 t="str">
        <f t="shared" si="361"/>
        <v>0</v>
      </c>
      <c r="P1732">
        <f t="shared" si="362"/>
        <v>1500</v>
      </c>
      <c r="Q1732" t="str">
        <f t="shared" si="363"/>
        <v>music</v>
      </c>
      <c r="R1732" t="str">
        <f t="shared" si="352"/>
        <v>faith</v>
      </c>
      <c r="S1732" s="11">
        <f t="shared" si="364"/>
        <v>42272.087766203709</v>
      </c>
      <c r="T1732" s="11">
        <f t="shared" si="365"/>
        <v>42302.087766203709</v>
      </c>
    </row>
    <row r="1733" spans="1:20" ht="28.5" x14ac:dyDescent="0.4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 t="str">
        <f t="shared" si="361"/>
        <v>0</v>
      </c>
      <c r="P1733">
        <f t="shared" si="362"/>
        <v>500</v>
      </c>
      <c r="Q1733" t="str">
        <f t="shared" si="363"/>
        <v>music</v>
      </c>
      <c r="R1733" t="str">
        <f t="shared" si="352"/>
        <v>faith</v>
      </c>
      <c r="S1733" s="11">
        <f t="shared" si="364"/>
        <v>42152.906851851847</v>
      </c>
      <c r="T1733" s="11">
        <f t="shared" si="365"/>
        <v>42166.625</v>
      </c>
    </row>
    <row r="1734" spans="1:20" ht="42.75" x14ac:dyDescent="0.4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 t="str">
        <f t="shared" si="361"/>
        <v>0</v>
      </c>
      <c r="P1734">
        <f t="shared" si="362"/>
        <v>2000</v>
      </c>
      <c r="Q1734" t="str">
        <f t="shared" si="363"/>
        <v>music</v>
      </c>
      <c r="R1734" t="str">
        <f t="shared" si="352"/>
        <v>faith</v>
      </c>
      <c r="S1734" s="11">
        <f t="shared" si="364"/>
        <v>42325.683807870373</v>
      </c>
      <c r="T1734" s="11">
        <f t="shared" si="365"/>
        <v>42385.208333333328</v>
      </c>
    </row>
    <row r="1735" spans="1:20" ht="42.75" x14ac:dyDescent="0.4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 t="str">
        <f t="shared" si="361"/>
        <v>0</v>
      </c>
      <c r="P1735">
        <f t="shared" si="362"/>
        <v>5000</v>
      </c>
      <c r="Q1735" t="str">
        <f t="shared" si="363"/>
        <v>music</v>
      </c>
      <c r="R1735" t="str">
        <f t="shared" si="352"/>
        <v>faith</v>
      </c>
      <c r="S1735" s="11">
        <f t="shared" si="364"/>
        <v>42614.675625000003</v>
      </c>
      <c r="T1735" s="11">
        <f t="shared" si="365"/>
        <v>42626.895833333328</v>
      </c>
    </row>
    <row r="1736" spans="1:20" ht="42.75" x14ac:dyDescent="0.4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ref="O1736:O1794" si="366">$D1736/$E1736</f>
        <v>4500</v>
      </c>
      <c r="P1736">
        <f t="shared" ref="P1736:P1741" si="367">AVERAGE($E1736/$D1735)</f>
        <v>1E-4</v>
      </c>
      <c r="Q1736" t="str">
        <f t="shared" si="363"/>
        <v>music</v>
      </c>
      <c r="R1736" t="str">
        <f t="shared" si="352"/>
        <v>faith</v>
      </c>
      <c r="S1736" s="11">
        <f t="shared" si="364"/>
        <v>42102.036527777775</v>
      </c>
      <c r="T1736" s="11">
        <f t="shared" si="365"/>
        <v>42132.036527777775</v>
      </c>
    </row>
    <row r="1737" spans="1:20" ht="42.75" x14ac:dyDescent="0.4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366"/>
        <v>9.0909090909090917</v>
      </c>
      <c r="P1737">
        <f t="shared" si="367"/>
        <v>2.4444444444444446E-2</v>
      </c>
      <c r="Q1737" t="str">
        <f t="shared" si="363"/>
        <v>music</v>
      </c>
      <c r="R1737" t="str">
        <f t="shared" si="352"/>
        <v>faith</v>
      </c>
      <c r="S1737" s="11">
        <f t="shared" si="364"/>
        <v>42559.814178240747</v>
      </c>
      <c r="T1737" s="11">
        <f t="shared" si="365"/>
        <v>42589.814178240747</v>
      </c>
    </row>
    <row r="1738" spans="1:20" ht="28.5" x14ac:dyDescent="0.4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366"/>
        <v>136.36363636363637</v>
      </c>
      <c r="P1738">
        <f t="shared" si="367"/>
        <v>2.1999999999999999E-2</v>
      </c>
      <c r="Q1738" t="str">
        <f t="shared" si="363"/>
        <v>music</v>
      </c>
      <c r="R1738" t="str">
        <f t="shared" si="352"/>
        <v>faith</v>
      </c>
      <c r="S1738" s="11">
        <f t="shared" si="364"/>
        <v>42286.861493055556</v>
      </c>
      <c r="T1738" s="11">
        <f t="shared" si="365"/>
        <v>42316.90315972222</v>
      </c>
    </row>
    <row r="1739" spans="1:20" ht="42.75" x14ac:dyDescent="0.4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366"/>
        <v>4.7058823529411766</v>
      </c>
      <c r="P1739">
        <f t="shared" si="367"/>
        <v>0.28333333333333333</v>
      </c>
      <c r="Q1739" t="str">
        <f t="shared" si="363"/>
        <v>music</v>
      </c>
      <c r="R1739" t="str">
        <f t="shared" si="352"/>
        <v>faith</v>
      </c>
      <c r="S1739" s="11">
        <f t="shared" si="364"/>
        <v>42175.948981481488</v>
      </c>
      <c r="T1739" s="11">
        <f t="shared" si="365"/>
        <v>42205.948981481488</v>
      </c>
    </row>
    <row r="1740" spans="1:20" ht="28.5" x14ac:dyDescent="0.4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366"/>
        <v>250</v>
      </c>
      <c r="P1740">
        <f t="shared" si="367"/>
        <v>5.0000000000000001E-3</v>
      </c>
      <c r="Q1740" t="str">
        <f t="shared" si="363"/>
        <v>music</v>
      </c>
      <c r="R1740" t="str">
        <f t="shared" si="352"/>
        <v>faith</v>
      </c>
      <c r="S1740" s="11">
        <f t="shared" si="364"/>
        <v>41884.874328703707</v>
      </c>
      <c r="T1740" s="11">
        <f t="shared" si="365"/>
        <v>41914.874328703707</v>
      </c>
    </row>
    <row r="1741" spans="1:20" ht="42.75" x14ac:dyDescent="0.4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366"/>
        <v>1000</v>
      </c>
      <c r="P1741">
        <f t="shared" si="367"/>
        <v>2.0000000000000001E-4</v>
      </c>
      <c r="Q1741" t="str">
        <f t="shared" si="363"/>
        <v>music</v>
      </c>
      <c r="R1741" t="str">
        <f t="shared" si="352"/>
        <v>faith</v>
      </c>
      <c r="S1741" s="11">
        <f t="shared" si="364"/>
        <v>42435.874212962968</v>
      </c>
      <c r="T1741" s="11">
        <f t="shared" si="365"/>
        <v>42494.832546296297</v>
      </c>
    </row>
    <row r="1742" spans="1:20" ht="42.75" x14ac:dyDescent="0.4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 t="str">
        <f>IFERROR($D1742/$E1742,"0")</f>
        <v>0</v>
      </c>
      <c r="P1742">
        <f>AVERAGE(E1742,D1742)</f>
        <v>1500</v>
      </c>
      <c r="Q1742" t="str">
        <f t="shared" si="363"/>
        <v>music</v>
      </c>
      <c r="R1742" t="str">
        <f t="shared" si="352"/>
        <v>faith</v>
      </c>
      <c r="S1742" s="11">
        <f t="shared" si="364"/>
        <v>42171.817384259266</v>
      </c>
      <c r="T1742" s="11">
        <f t="shared" si="365"/>
        <v>42201.817384259266</v>
      </c>
    </row>
    <row r="1743" spans="1:20" ht="28.5" x14ac:dyDescent="0.4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366"/>
        <v>0.90225563909774431</v>
      </c>
      <c r="P1743">
        <f t="shared" ref="P1743:P1767" si="368">AVERAGE($E1743/$D1742)</f>
        <v>0.44333333333333336</v>
      </c>
      <c r="Q1743" t="str">
        <f t="shared" ref="Q1743:Q1806" si="369">LEFT(N1743,11)</f>
        <v>photography</v>
      </c>
      <c r="R1743" t="str">
        <f>RIGHT(N1743,10)</f>
        <v>photobooks</v>
      </c>
      <c r="S1743" s="11">
        <f t="shared" si="364"/>
        <v>42120.628136574072</v>
      </c>
      <c r="T1743" s="11">
        <f t="shared" si="365"/>
        <v>42165.628136574072</v>
      </c>
    </row>
    <row r="1744" spans="1:20" ht="42.75" x14ac:dyDescent="0.4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366"/>
        <v>0.91954022988505746</v>
      </c>
      <c r="P1744">
        <f t="shared" si="368"/>
        <v>1.8125</v>
      </c>
      <c r="Q1744" t="str">
        <f t="shared" si="369"/>
        <v>photography</v>
      </c>
      <c r="R1744" t="str">
        <f t="shared" ref="R1744:R1807" si="370">RIGHT(N1744,10)</f>
        <v>photobooks</v>
      </c>
      <c r="S1744" s="11">
        <f t="shared" si="364"/>
        <v>42710.876967592587</v>
      </c>
      <c r="T1744" s="11">
        <f t="shared" si="365"/>
        <v>42742.875</v>
      </c>
    </row>
    <row r="1745" spans="1:20" ht="42.75" x14ac:dyDescent="0.4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366"/>
        <v>0.99585062240663902</v>
      </c>
      <c r="P1745">
        <f t="shared" si="368"/>
        <v>3.0125000000000002</v>
      </c>
      <c r="Q1745" t="str">
        <f t="shared" si="369"/>
        <v>photography</v>
      </c>
      <c r="R1745" t="str">
        <f t="shared" si="370"/>
        <v>photobooks</v>
      </c>
      <c r="S1745" s="11">
        <f t="shared" si="364"/>
        <v>42586.925636574073</v>
      </c>
      <c r="T1745" s="11">
        <f t="shared" si="365"/>
        <v>42609.165972222225</v>
      </c>
    </row>
    <row r="1746" spans="1:20" ht="42.75" x14ac:dyDescent="0.4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366"/>
        <v>0.84420567920184186</v>
      </c>
      <c r="P1746">
        <f t="shared" si="368"/>
        <v>1.0858333333333334</v>
      </c>
      <c r="Q1746" t="str">
        <f t="shared" si="369"/>
        <v>photography</v>
      </c>
      <c r="R1746" t="str">
        <f t="shared" si="370"/>
        <v>photobooks</v>
      </c>
      <c r="S1746" s="11">
        <f t="shared" si="364"/>
        <v>42026.605057870373</v>
      </c>
      <c r="T1746" s="11">
        <f t="shared" si="365"/>
        <v>42071.563391203701</v>
      </c>
    </row>
    <row r="1747" spans="1:20" ht="42.75" x14ac:dyDescent="0.4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366"/>
        <v>0.87708307229670468</v>
      </c>
      <c r="P1747">
        <f t="shared" si="368"/>
        <v>1.451090909090909</v>
      </c>
      <c r="Q1747" t="str">
        <f t="shared" si="369"/>
        <v>photography</v>
      </c>
      <c r="R1747" t="str">
        <f t="shared" si="370"/>
        <v>photobooks</v>
      </c>
      <c r="S1747" s="11">
        <f t="shared" si="364"/>
        <v>42690.259699074071</v>
      </c>
      <c r="T1747" s="11">
        <f t="shared" si="365"/>
        <v>42726.083333333328</v>
      </c>
    </row>
    <row r="1748" spans="1:20" ht="57" x14ac:dyDescent="0.4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366"/>
        <v>0.67521944632005404</v>
      </c>
      <c r="P1748">
        <f t="shared" si="368"/>
        <v>3.1735714285714285</v>
      </c>
      <c r="Q1748" t="str">
        <f t="shared" si="369"/>
        <v>photography</v>
      </c>
      <c r="R1748" t="str">
        <f t="shared" si="370"/>
        <v>photobooks</v>
      </c>
      <c r="S1748" s="11">
        <f t="shared" si="364"/>
        <v>42668.176701388889</v>
      </c>
      <c r="T1748" s="11">
        <f t="shared" si="365"/>
        <v>42698.083333333328</v>
      </c>
    </row>
    <row r="1749" spans="1:20" ht="42.75" x14ac:dyDescent="0.4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366"/>
        <v>0.95278424730044464</v>
      </c>
      <c r="P1749">
        <f t="shared" si="368"/>
        <v>0.62973333333333337</v>
      </c>
      <c r="Q1749" t="str">
        <f t="shared" si="369"/>
        <v>photography</v>
      </c>
      <c r="R1749" t="str">
        <f t="shared" si="370"/>
        <v>photobooks</v>
      </c>
      <c r="S1749" s="11">
        <f t="shared" si="364"/>
        <v>42292.435532407413</v>
      </c>
      <c r="T1749" s="11">
        <f t="shared" si="365"/>
        <v>42321.625</v>
      </c>
    </row>
    <row r="1750" spans="1:20" ht="28.5" x14ac:dyDescent="0.4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366"/>
        <v>0.76953858466463509</v>
      </c>
      <c r="P1750">
        <f t="shared" si="368"/>
        <v>7.2193333333333332</v>
      </c>
      <c r="Q1750" t="str">
        <f t="shared" si="369"/>
        <v>photography</v>
      </c>
      <c r="R1750" t="str">
        <f t="shared" si="370"/>
        <v>photobooks</v>
      </c>
      <c r="S1750" s="11">
        <f t="shared" si="364"/>
        <v>42219.950729166667</v>
      </c>
      <c r="T1750" s="11">
        <f t="shared" si="365"/>
        <v>42249.950729166667</v>
      </c>
    </row>
    <row r="1751" spans="1:20" ht="28.5" x14ac:dyDescent="0.4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366"/>
        <v>0.8097981547882841</v>
      </c>
      <c r="P1751">
        <f t="shared" si="368"/>
        <v>0.24820999999999999</v>
      </c>
      <c r="Q1751" t="str">
        <f t="shared" si="369"/>
        <v>photography</v>
      </c>
      <c r="R1751" t="str">
        <f t="shared" si="370"/>
        <v>photobooks</v>
      </c>
      <c r="S1751" s="11">
        <f t="shared" si="364"/>
        <v>42758.975937499999</v>
      </c>
      <c r="T1751" s="11">
        <f t="shared" si="365"/>
        <v>42795.791666666672</v>
      </c>
    </row>
    <row r="1752" spans="1:20" ht="42.75" x14ac:dyDescent="0.4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366"/>
        <v>0.49598254141454223</v>
      </c>
      <c r="P1752">
        <f t="shared" si="368"/>
        <v>1.0030845771144279</v>
      </c>
      <c r="Q1752" t="str">
        <f t="shared" si="369"/>
        <v>photography</v>
      </c>
      <c r="R1752" t="str">
        <f t="shared" si="370"/>
        <v>photobooks</v>
      </c>
      <c r="S1752" s="11">
        <f t="shared" si="364"/>
        <v>42454.836851851855</v>
      </c>
      <c r="T1752" s="11">
        <f t="shared" si="365"/>
        <v>42479.836851851855</v>
      </c>
    </row>
    <row r="1753" spans="1:20" ht="28.5" x14ac:dyDescent="0.4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366"/>
        <v>0.97181729834791064</v>
      </c>
      <c r="P1753">
        <f t="shared" si="368"/>
        <v>2.0579999999999998</v>
      </c>
      <c r="Q1753" t="str">
        <f t="shared" si="369"/>
        <v>photography</v>
      </c>
      <c r="R1753" t="str">
        <f t="shared" si="370"/>
        <v>photobooks</v>
      </c>
      <c r="S1753" s="11">
        <f t="shared" si="364"/>
        <v>42052.7815162037</v>
      </c>
      <c r="T1753" s="11">
        <f t="shared" si="365"/>
        <v>42082.739849537036</v>
      </c>
    </row>
    <row r="1754" spans="1:20" ht="28.5" x14ac:dyDescent="0.4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366"/>
        <v>0.38436899423446508</v>
      </c>
      <c r="P1754">
        <f t="shared" si="368"/>
        <v>0.31219999999999998</v>
      </c>
      <c r="Q1754" t="str">
        <f t="shared" si="369"/>
        <v>photography</v>
      </c>
      <c r="R1754" t="str">
        <f t="shared" si="370"/>
        <v>photobooks</v>
      </c>
      <c r="S1754" s="11">
        <f t="shared" si="364"/>
        <v>42627.253263888888</v>
      </c>
      <c r="T1754" s="11">
        <f t="shared" si="365"/>
        <v>42657.253263888888</v>
      </c>
    </row>
    <row r="1755" spans="1:20" ht="42.75" x14ac:dyDescent="0.4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366"/>
        <v>0.92592592592592593</v>
      </c>
      <c r="P1755">
        <f t="shared" si="368"/>
        <v>13.5</v>
      </c>
      <c r="Q1755" t="str">
        <f t="shared" si="369"/>
        <v>photography</v>
      </c>
      <c r="R1755" t="str">
        <f t="shared" si="370"/>
        <v>photobooks</v>
      </c>
      <c r="S1755" s="11">
        <f t="shared" si="364"/>
        <v>42420.74962962963</v>
      </c>
      <c r="T1755" s="11">
        <f t="shared" si="365"/>
        <v>42450.707962962959</v>
      </c>
    </row>
    <row r="1756" spans="1:20" ht="42.75" x14ac:dyDescent="0.4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366"/>
        <v>0.90473656200106445</v>
      </c>
      <c r="P1756">
        <f t="shared" si="368"/>
        <v>0.6263333333333333</v>
      </c>
      <c r="Q1756" t="str">
        <f t="shared" si="369"/>
        <v>photography</v>
      </c>
      <c r="R1756" t="str">
        <f t="shared" si="370"/>
        <v>photobooks</v>
      </c>
      <c r="S1756" s="11">
        <f t="shared" si="364"/>
        <v>42067.876770833333</v>
      </c>
      <c r="T1756" s="11">
        <f t="shared" si="365"/>
        <v>42097.835104166668</v>
      </c>
    </row>
    <row r="1757" spans="1:20" ht="42.75" x14ac:dyDescent="0.4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366"/>
        <v>0.83333333333333337</v>
      </c>
      <c r="P1757">
        <f t="shared" si="368"/>
        <v>3.5294117647058825E-3</v>
      </c>
      <c r="Q1757" t="str">
        <f t="shared" si="369"/>
        <v>photography</v>
      </c>
      <c r="R1757" t="str">
        <f t="shared" si="370"/>
        <v>photobooks</v>
      </c>
      <c r="S1757" s="11">
        <f t="shared" si="364"/>
        <v>42252.788900462961</v>
      </c>
      <c r="T1757" s="11">
        <f t="shared" si="365"/>
        <v>42282.788900462961</v>
      </c>
    </row>
    <row r="1758" spans="1:20" ht="42.75" x14ac:dyDescent="0.4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366"/>
        <v>0.97248744607115067</v>
      </c>
      <c r="P1758">
        <f t="shared" si="368"/>
        <v>226.22400000000002</v>
      </c>
      <c r="Q1758" t="str">
        <f t="shared" si="369"/>
        <v>photography</v>
      </c>
      <c r="R1758" t="str">
        <f t="shared" si="370"/>
        <v>photobooks</v>
      </c>
      <c r="S1758" s="11">
        <f t="shared" si="364"/>
        <v>42571.167465277773</v>
      </c>
      <c r="T1758" s="11">
        <f t="shared" si="365"/>
        <v>42611.167465277773</v>
      </c>
    </row>
    <row r="1759" spans="1:20" ht="28.5" x14ac:dyDescent="0.4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366"/>
        <v>0.86206896551724133</v>
      </c>
      <c r="P1759">
        <f t="shared" si="368"/>
        <v>1.0545454545454545</v>
      </c>
      <c r="Q1759" t="str">
        <f t="shared" si="369"/>
        <v>photography</v>
      </c>
      <c r="R1759" t="str">
        <f t="shared" si="370"/>
        <v>photobooks</v>
      </c>
      <c r="S1759" s="11">
        <f t="shared" si="364"/>
        <v>42733.827349537038</v>
      </c>
      <c r="T1759" s="11">
        <f t="shared" si="365"/>
        <v>42763.811805555553</v>
      </c>
    </row>
    <row r="1760" spans="1:20" ht="42.75" x14ac:dyDescent="0.4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366"/>
        <v>0.87183958151700092</v>
      </c>
      <c r="P1760">
        <f t="shared" si="368"/>
        <v>0.22939999999999999</v>
      </c>
      <c r="Q1760" t="str">
        <f t="shared" si="369"/>
        <v>photography</v>
      </c>
      <c r="R1760" t="str">
        <f t="shared" si="370"/>
        <v>photobooks</v>
      </c>
      <c r="S1760" s="11">
        <f t="shared" si="364"/>
        <v>42505.955925925926</v>
      </c>
      <c r="T1760" s="11">
        <f t="shared" si="365"/>
        <v>42565.955925925926</v>
      </c>
    </row>
    <row r="1761" spans="1:20" ht="28.5" x14ac:dyDescent="0.4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366"/>
        <v>0.93808630393996251</v>
      </c>
      <c r="P1761">
        <f t="shared" si="368"/>
        <v>5.33</v>
      </c>
      <c r="Q1761" t="str">
        <f t="shared" si="369"/>
        <v>photography</v>
      </c>
      <c r="R1761" t="str">
        <f t="shared" si="370"/>
        <v>photobooks</v>
      </c>
      <c r="S1761" s="11">
        <f t="shared" si="364"/>
        <v>42068.829039351855</v>
      </c>
      <c r="T1761" s="11">
        <f t="shared" si="365"/>
        <v>42088.787372685183</v>
      </c>
    </row>
    <row r="1762" spans="1:20" ht="42.75" x14ac:dyDescent="0.4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366"/>
        <v>0.60444874274661509</v>
      </c>
      <c r="P1762">
        <f t="shared" si="368"/>
        <v>1.6544000000000001</v>
      </c>
      <c r="Q1762" t="str">
        <f t="shared" si="369"/>
        <v>photography</v>
      </c>
      <c r="R1762" t="str">
        <f t="shared" si="370"/>
        <v>photobooks</v>
      </c>
      <c r="S1762" s="11">
        <f t="shared" si="364"/>
        <v>42405.67260416667</v>
      </c>
      <c r="T1762" s="11">
        <f t="shared" si="365"/>
        <v>42425.67260416667</v>
      </c>
    </row>
    <row r="1763" spans="1:20" ht="28.5" x14ac:dyDescent="0.4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366"/>
        <v>0.64516129032258063</v>
      </c>
      <c r="P1763">
        <f t="shared" si="368"/>
        <v>3.1E-2</v>
      </c>
      <c r="Q1763" t="str">
        <f t="shared" si="369"/>
        <v>photography</v>
      </c>
      <c r="R1763" t="str">
        <f t="shared" si="370"/>
        <v>photobooks</v>
      </c>
      <c r="S1763" s="11">
        <f t="shared" si="364"/>
        <v>42209.567824074074</v>
      </c>
      <c r="T1763" s="11">
        <f t="shared" si="365"/>
        <v>42259.567824074074</v>
      </c>
    </row>
    <row r="1764" spans="1:20" x14ac:dyDescent="0.4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366"/>
        <v>0.11299435028248588</v>
      </c>
      <c r="P1764">
        <f t="shared" si="368"/>
        <v>8.85</v>
      </c>
      <c r="Q1764" t="str">
        <f t="shared" si="369"/>
        <v>photography</v>
      </c>
      <c r="R1764" t="str">
        <f t="shared" si="370"/>
        <v>photobooks</v>
      </c>
      <c r="S1764" s="11">
        <f t="shared" si="364"/>
        <v>42410.982002314813</v>
      </c>
      <c r="T1764" s="11">
        <f t="shared" si="365"/>
        <v>42440.982002314813</v>
      </c>
    </row>
    <row r="1765" spans="1:20" ht="42.75" x14ac:dyDescent="0.4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366"/>
        <v>0.98127402077030013</v>
      </c>
      <c r="P1765">
        <f t="shared" si="368"/>
        <v>122.29</v>
      </c>
      <c r="Q1765" t="str">
        <f t="shared" si="369"/>
        <v>photography</v>
      </c>
      <c r="R1765" t="str">
        <f t="shared" si="370"/>
        <v>photobooks</v>
      </c>
      <c r="S1765" s="11">
        <f t="shared" si="364"/>
        <v>42636.868518518517</v>
      </c>
      <c r="T1765" s="11">
        <f t="shared" si="365"/>
        <v>42666.868518518517</v>
      </c>
    </row>
    <row r="1766" spans="1:20" ht="42.75" x14ac:dyDescent="0.4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366"/>
        <v>5.1020408163265305</v>
      </c>
      <c r="P1766">
        <f t="shared" si="368"/>
        <v>0.17966666666666667</v>
      </c>
      <c r="Q1766" t="str">
        <f t="shared" si="369"/>
        <v>photography</v>
      </c>
      <c r="R1766" t="str">
        <f t="shared" si="370"/>
        <v>photobooks</v>
      </c>
      <c r="S1766" s="11">
        <f t="shared" si="364"/>
        <v>41825.485868055555</v>
      </c>
      <c r="T1766" s="11">
        <f t="shared" si="365"/>
        <v>41854.485868055555</v>
      </c>
    </row>
    <row r="1767" spans="1:20" ht="42.75" x14ac:dyDescent="0.4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366"/>
        <v>1.6815811705957373</v>
      </c>
      <c r="P1767">
        <f t="shared" si="368"/>
        <v>0.67577090909090909</v>
      </c>
      <c r="Q1767" t="str">
        <f t="shared" si="369"/>
        <v>photography</v>
      </c>
      <c r="R1767" t="str">
        <f t="shared" si="370"/>
        <v>photobooks</v>
      </c>
      <c r="S1767" s="11">
        <f t="shared" si="364"/>
        <v>41834.980462962965</v>
      </c>
      <c r="T1767" s="11">
        <f t="shared" si="365"/>
        <v>41864.980462962965</v>
      </c>
    </row>
    <row r="1768" spans="1:20" ht="28.5" x14ac:dyDescent="0.4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 t="str">
        <f>IFERROR($D1768/$E1768,"0")</f>
        <v>0</v>
      </c>
      <c r="P1768">
        <f>AVERAGE(E1768,D1768)</f>
        <v>750</v>
      </c>
      <c r="Q1768" t="str">
        <f t="shared" si="369"/>
        <v>photography</v>
      </c>
      <c r="R1768" t="str">
        <f t="shared" si="370"/>
        <v>photobooks</v>
      </c>
      <c r="S1768" s="11">
        <f t="shared" si="364"/>
        <v>41855.859814814816</v>
      </c>
      <c r="T1768" s="11">
        <f t="shared" si="365"/>
        <v>41876.859814814816</v>
      </c>
    </row>
    <row r="1769" spans="1:20" ht="28.5" x14ac:dyDescent="0.4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366"/>
        <v>2.1872265966754156</v>
      </c>
      <c r="P1769">
        <f t="shared" ref="P1769:P1814" si="371">AVERAGE($E1769/$D1768)</f>
        <v>1.524</v>
      </c>
      <c r="Q1769" t="str">
        <f t="shared" si="369"/>
        <v>photography</v>
      </c>
      <c r="R1769" t="str">
        <f t="shared" si="370"/>
        <v>photobooks</v>
      </c>
      <c r="S1769" s="11">
        <f t="shared" si="364"/>
        <v>41824.658379629633</v>
      </c>
      <c r="T1769" s="11">
        <f t="shared" si="365"/>
        <v>41854.658379629633</v>
      </c>
    </row>
    <row r="1770" spans="1:20" ht="42.75" x14ac:dyDescent="0.4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366"/>
        <v>26.737967914438503</v>
      </c>
      <c r="P1770">
        <f t="shared" si="371"/>
        <v>3.7400000000000003E-2</v>
      </c>
      <c r="Q1770" t="str">
        <f t="shared" si="369"/>
        <v>photography</v>
      </c>
      <c r="R1770" t="str">
        <f t="shared" si="370"/>
        <v>photobooks</v>
      </c>
      <c r="S1770" s="11">
        <f t="shared" si="364"/>
        <v>41849.560694444444</v>
      </c>
      <c r="T1770" s="11">
        <f t="shared" si="365"/>
        <v>41909.560694444444</v>
      </c>
    </row>
    <row r="1771" spans="1:20" ht="42.75" x14ac:dyDescent="0.4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366"/>
        <v>37.002775208140612</v>
      </c>
      <c r="P1771">
        <f t="shared" si="371"/>
        <v>0.2162</v>
      </c>
      <c r="Q1771" t="str">
        <f t="shared" si="369"/>
        <v>photography</v>
      </c>
      <c r="R1771" t="str">
        <f t="shared" si="370"/>
        <v>photobooks</v>
      </c>
      <c r="S1771" s="11">
        <f t="shared" si="364"/>
        <v>41987.818969907406</v>
      </c>
      <c r="T1771" s="11">
        <f t="shared" si="365"/>
        <v>42017.818969907406</v>
      </c>
    </row>
    <row r="1772" spans="1:20" ht="42.75" x14ac:dyDescent="0.4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366"/>
        <v>1.7694641051567239</v>
      </c>
      <c r="P1772">
        <f t="shared" si="371"/>
        <v>0.34615000000000001</v>
      </c>
      <c r="Q1772" t="str">
        <f t="shared" si="369"/>
        <v>photography</v>
      </c>
      <c r="R1772" t="str">
        <f t="shared" si="370"/>
        <v>photobooks</v>
      </c>
      <c r="S1772" s="11">
        <f t="shared" si="364"/>
        <v>41891.780023148152</v>
      </c>
      <c r="T1772" s="11">
        <f t="shared" si="365"/>
        <v>41926.780023148152</v>
      </c>
    </row>
    <row r="1773" spans="1:20" ht="42.75" x14ac:dyDescent="0.4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366"/>
        <v>4.6927374301675977</v>
      </c>
      <c r="P1773">
        <f t="shared" si="371"/>
        <v>3.653061224489796E-2</v>
      </c>
      <c r="Q1773" t="str">
        <f t="shared" si="369"/>
        <v>photography</v>
      </c>
      <c r="R1773" t="str">
        <f t="shared" si="370"/>
        <v>photobooks</v>
      </c>
      <c r="S1773" s="11">
        <f t="shared" si="364"/>
        <v>41905.979629629634</v>
      </c>
      <c r="T1773" s="11">
        <f t="shared" si="365"/>
        <v>41935.979629629634</v>
      </c>
    </row>
    <row r="1774" spans="1:20" ht="42.75" x14ac:dyDescent="0.4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366"/>
        <v>6.4102564102564106</v>
      </c>
      <c r="P1774">
        <f t="shared" si="371"/>
        <v>0.20428571428571429</v>
      </c>
      <c r="Q1774" t="str">
        <f t="shared" si="369"/>
        <v>photography</v>
      </c>
      <c r="R1774" t="str">
        <f t="shared" si="370"/>
        <v>photobooks</v>
      </c>
      <c r="S1774" s="11">
        <f t="shared" si="364"/>
        <v>41766.718009259261</v>
      </c>
      <c r="T1774" s="11">
        <f t="shared" si="365"/>
        <v>41826.718009259261</v>
      </c>
    </row>
    <row r="1775" spans="1:20" ht="42.75" x14ac:dyDescent="0.4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366"/>
        <v>15.982951518380395</v>
      </c>
      <c r="P1775">
        <f t="shared" si="371"/>
        <v>0.34127272727272728</v>
      </c>
      <c r="Q1775" t="str">
        <f t="shared" si="369"/>
        <v>photography</v>
      </c>
      <c r="R1775" t="str">
        <f t="shared" si="370"/>
        <v>photobooks</v>
      </c>
      <c r="S1775" s="11">
        <f t="shared" si="364"/>
        <v>41978.760393518518</v>
      </c>
      <c r="T1775" s="11">
        <f t="shared" si="365"/>
        <v>42023.760393518518</v>
      </c>
    </row>
    <row r="1776" spans="1:20" ht="42.75" x14ac:dyDescent="0.4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366"/>
        <v>2.1777003484320558</v>
      </c>
      <c r="P1776">
        <f t="shared" si="371"/>
        <v>3.8266666666666664E-2</v>
      </c>
      <c r="Q1776" t="str">
        <f t="shared" si="369"/>
        <v>photography</v>
      </c>
      <c r="R1776" t="str">
        <f t="shared" si="370"/>
        <v>photobooks</v>
      </c>
      <c r="S1776" s="11">
        <f t="shared" si="364"/>
        <v>41930.218657407408</v>
      </c>
      <c r="T1776" s="11">
        <f t="shared" si="365"/>
        <v>41972.624305555553</v>
      </c>
    </row>
    <row r="1777" spans="1:20" ht="42.75" x14ac:dyDescent="0.4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366"/>
        <v>1.536062009641743</v>
      </c>
      <c r="P1777">
        <f t="shared" si="371"/>
        <v>8.4632000000000005</v>
      </c>
      <c r="Q1777" t="str">
        <f t="shared" si="369"/>
        <v>photography</v>
      </c>
      <c r="R1777" t="str">
        <f t="shared" si="370"/>
        <v>photobooks</v>
      </c>
      <c r="S1777" s="11">
        <f t="shared" si="364"/>
        <v>41891.976388888892</v>
      </c>
      <c r="T1777" s="11">
        <f t="shared" si="365"/>
        <v>41936.976388888892</v>
      </c>
    </row>
    <row r="1778" spans="1:20" ht="42.75" x14ac:dyDescent="0.4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366"/>
        <v>14.925373134328359</v>
      </c>
      <c r="P1778">
        <f t="shared" si="371"/>
        <v>1.0307692307692308E-2</v>
      </c>
      <c r="Q1778" t="str">
        <f t="shared" si="369"/>
        <v>photography</v>
      </c>
      <c r="R1778" t="str">
        <f t="shared" si="370"/>
        <v>photobooks</v>
      </c>
      <c r="S1778" s="11">
        <f t="shared" si="364"/>
        <v>41905.95684027778</v>
      </c>
      <c r="T1778" s="11">
        <f t="shared" si="365"/>
        <v>41941.95684027778</v>
      </c>
    </row>
    <row r="1779" spans="1:20" ht="42.75" x14ac:dyDescent="0.4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366"/>
        <v>7.3732718894009217</v>
      </c>
      <c r="P1779">
        <f t="shared" si="371"/>
        <v>0.13020000000000001</v>
      </c>
      <c r="Q1779" t="str">
        <f t="shared" si="369"/>
        <v>photography</v>
      </c>
      <c r="R1779" t="str">
        <f t="shared" si="370"/>
        <v>photobooks</v>
      </c>
      <c r="S1779" s="11">
        <f t="shared" si="364"/>
        <v>42025.357094907406</v>
      </c>
      <c r="T1779" s="11">
        <f t="shared" si="365"/>
        <v>42055.357094907406</v>
      </c>
    </row>
    <row r="1780" spans="1:20" ht="42.75" x14ac:dyDescent="0.4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366"/>
        <v>50.251256281407038</v>
      </c>
      <c r="P1780">
        <f t="shared" si="371"/>
        <v>0.20729166666666668</v>
      </c>
      <c r="Q1780" t="str">
        <f t="shared" si="369"/>
        <v>photography</v>
      </c>
      <c r="R1780" t="str">
        <f t="shared" si="370"/>
        <v>photobooks</v>
      </c>
      <c r="S1780" s="11">
        <f t="shared" si="364"/>
        <v>42045.86336805555</v>
      </c>
      <c r="T1780" s="11">
        <f t="shared" si="365"/>
        <v>42090.821701388893</v>
      </c>
    </row>
    <row r="1781" spans="1:20" ht="42.75" x14ac:dyDescent="0.4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366"/>
        <v>2.7596588058203713</v>
      </c>
      <c r="P1781">
        <f t="shared" si="371"/>
        <v>7.9719999999999999E-2</v>
      </c>
      <c r="Q1781" t="str">
        <f t="shared" si="369"/>
        <v>photography</v>
      </c>
      <c r="R1781" t="str">
        <f t="shared" si="370"/>
        <v>photobooks</v>
      </c>
      <c r="S1781" s="11">
        <f t="shared" si="364"/>
        <v>42585.691898148143</v>
      </c>
      <c r="T1781" s="11">
        <f t="shared" si="365"/>
        <v>42615.691898148143</v>
      </c>
    </row>
    <row r="1782" spans="1:20" ht="42.75" x14ac:dyDescent="0.4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366"/>
        <v>2.5161452654533254</v>
      </c>
      <c r="P1782">
        <f t="shared" si="371"/>
        <v>1.0839090909090909</v>
      </c>
      <c r="Q1782" t="str">
        <f t="shared" si="369"/>
        <v>photography</v>
      </c>
      <c r="R1782" t="str">
        <f t="shared" si="370"/>
        <v>photobooks</v>
      </c>
      <c r="S1782" s="11">
        <f t="shared" si="364"/>
        <v>42493.600810185191</v>
      </c>
      <c r="T1782" s="11">
        <f t="shared" si="365"/>
        <v>42553.600810185191</v>
      </c>
    </row>
    <row r="1783" spans="1:20" ht="42.75" x14ac:dyDescent="0.4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366"/>
        <v>3.881439661256175</v>
      </c>
      <c r="P1783">
        <f t="shared" si="371"/>
        <v>4.7233333333333336E-2</v>
      </c>
      <c r="Q1783" t="str">
        <f t="shared" si="369"/>
        <v>photography</v>
      </c>
      <c r="R1783" t="str">
        <f t="shared" si="370"/>
        <v>photobooks</v>
      </c>
      <c r="S1783" s="11">
        <f t="shared" si="364"/>
        <v>42597.617418981477</v>
      </c>
      <c r="T1783" s="11">
        <f t="shared" si="365"/>
        <v>42628.617418981477</v>
      </c>
    </row>
    <row r="1784" spans="1:20" ht="42.75" x14ac:dyDescent="0.4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366"/>
        <v>6.4551825894503869</v>
      </c>
      <c r="P1784">
        <f t="shared" si="371"/>
        <v>0.98581818181818182</v>
      </c>
      <c r="Q1784" t="str">
        <f t="shared" si="369"/>
        <v>photography</v>
      </c>
      <c r="R1784" t="str">
        <f t="shared" si="370"/>
        <v>photobooks</v>
      </c>
      <c r="S1784" s="11">
        <f t="shared" si="364"/>
        <v>42388.575104166666</v>
      </c>
      <c r="T1784" s="11">
        <f t="shared" si="365"/>
        <v>42421.575104166666</v>
      </c>
    </row>
    <row r="1785" spans="1:20" ht="42.75" x14ac:dyDescent="0.4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366"/>
        <v>4.2207449614857024</v>
      </c>
      <c r="P1785">
        <f t="shared" si="371"/>
        <v>0.27077142857142855</v>
      </c>
      <c r="Q1785" t="str">
        <f t="shared" si="369"/>
        <v>photography</v>
      </c>
      <c r="R1785" t="str">
        <f t="shared" si="370"/>
        <v>photobooks</v>
      </c>
      <c r="S1785" s="11">
        <f t="shared" si="364"/>
        <v>42115.949976851851</v>
      </c>
      <c r="T1785" s="11">
        <f t="shared" si="365"/>
        <v>42145.949976851851</v>
      </c>
    </row>
    <row r="1786" spans="1:20" ht="42.75" x14ac:dyDescent="0.4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366"/>
        <v>2.5150905432595572</v>
      </c>
      <c r="P1786">
        <f t="shared" si="371"/>
        <v>4.9700000000000001E-2</v>
      </c>
      <c r="Q1786" t="str">
        <f t="shared" si="369"/>
        <v>photography</v>
      </c>
      <c r="R1786" t="str">
        <f t="shared" si="370"/>
        <v>photobooks</v>
      </c>
      <c r="S1786" s="11">
        <f t="shared" si="364"/>
        <v>42003.655555555553</v>
      </c>
      <c r="T1786" s="11">
        <f t="shared" si="365"/>
        <v>42035.142361111109</v>
      </c>
    </row>
    <row r="1787" spans="1:20" ht="42.75" x14ac:dyDescent="0.4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366"/>
        <v>4.9453946012775605</v>
      </c>
      <c r="P1787">
        <f t="shared" si="371"/>
        <v>0.97060000000000002</v>
      </c>
      <c r="Q1787" t="str">
        <f t="shared" si="369"/>
        <v>photography</v>
      </c>
      <c r="R1787" t="str">
        <f t="shared" si="370"/>
        <v>photobooks</v>
      </c>
      <c r="S1787" s="11">
        <f t="shared" si="364"/>
        <v>41897.134895833333</v>
      </c>
      <c r="T1787" s="11">
        <f t="shared" si="365"/>
        <v>41928</v>
      </c>
    </row>
    <row r="1788" spans="1:20" ht="42.75" x14ac:dyDescent="0.4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366"/>
        <v>2.0994475138121547</v>
      </c>
      <c r="P1788">
        <f t="shared" si="371"/>
        <v>3.7708333333333337E-2</v>
      </c>
      <c r="Q1788" t="str">
        <f t="shared" si="369"/>
        <v>photography</v>
      </c>
      <c r="R1788" t="str">
        <f t="shared" si="370"/>
        <v>photobooks</v>
      </c>
      <c r="S1788" s="11">
        <f t="shared" si="364"/>
        <v>41958.550659722227</v>
      </c>
      <c r="T1788" s="11">
        <f t="shared" si="365"/>
        <v>41988.550659722227</v>
      </c>
    </row>
    <row r="1789" spans="1:20" ht="42.75" x14ac:dyDescent="0.4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366"/>
        <v>6.5231572080887146</v>
      </c>
      <c r="P1789">
        <f t="shared" si="371"/>
        <v>0.80684210526315792</v>
      </c>
      <c r="Q1789" t="str">
        <f t="shared" si="369"/>
        <v>photography</v>
      </c>
      <c r="R1789" t="str">
        <f t="shared" si="370"/>
        <v>photobooks</v>
      </c>
      <c r="S1789" s="11">
        <f t="shared" si="364"/>
        <v>42068.65552083333</v>
      </c>
      <c r="T1789" s="11">
        <f t="shared" si="365"/>
        <v>42098.613854166666</v>
      </c>
    </row>
    <row r="1790" spans="1:20" ht="42.75" x14ac:dyDescent="0.4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366"/>
        <v>72.368421052631575</v>
      </c>
      <c r="P1790">
        <f t="shared" si="371"/>
        <v>7.6E-3</v>
      </c>
      <c r="Q1790" t="str">
        <f t="shared" si="369"/>
        <v>photography</v>
      </c>
      <c r="R1790" t="str">
        <f t="shared" si="370"/>
        <v>photobooks</v>
      </c>
      <c r="S1790" s="11">
        <f t="shared" si="364"/>
        <v>41913.94840277778</v>
      </c>
      <c r="T1790" s="11">
        <f t="shared" si="365"/>
        <v>41943.94840277778</v>
      </c>
    </row>
    <row r="1791" spans="1:20" ht="42.75" x14ac:dyDescent="0.4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366"/>
        <v>200</v>
      </c>
      <c r="P1791">
        <f t="shared" si="371"/>
        <v>7.2727272727272727E-3</v>
      </c>
      <c r="Q1791" t="str">
        <f t="shared" si="369"/>
        <v>photography</v>
      </c>
      <c r="R1791" t="str">
        <f t="shared" si="370"/>
        <v>photobooks</v>
      </c>
      <c r="S1791" s="11">
        <f t="shared" si="364"/>
        <v>41956.250034722223</v>
      </c>
      <c r="T1791" s="11">
        <f t="shared" si="365"/>
        <v>42016.250034722223</v>
      </c>
    </row>
    <row r="1792" spans="1:20" ht="42.75" x14ac:dyDescent="0.4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366"/>
        <v>20.171149144254279</v>
      </c>
      <c r="P1792">
        <f t="shared" si="371"/>
        <v>0.20449999999999999</v>
      </c>
      <c r="Q1792" t="str">
        <f t="shared" si="369"/>
        <v>photography</v>
      </c>
      <c r="R1792" t="str">
        <f t="shared" si="370"/>
        <v>photobooks</v>
      </c>
      <c r="S1792" s="11">
        <f t="shared" si="364"/>
        <v>42010.674513888895</v>
      </c>
      <c r="T1792" s="11">
        <f t="shared" si="365"/>
        <v>42040.674513888895</v>
      </c>
    </row>
    <row r="1793" spans="1:20" ht="28.5" x14ac:dyDescent="0.4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366"/>
        <v>28.037383177570092</v>
      </c>
      <c r="P1793">
        <f t="shared" si="371"/>
        <v>3.2424242424242424E-3</v>
      </c>
      <c r="Q1793" t="str">
        <f t="shared" si="369"/>
        <v>photography</v>
      </c>
      <c r="R1793" t="str">
        <f t="shared" si="370"/>
        <v>photobooks</v>
      </c>
      <c r="S1793" s="11">
        <f t="shared" si="364"/>
        <v>41973.740335648152</v>
      </c>
      <c r="T1793" s="11">
        <f t="shared" si="365"/>
        <v>42033.740335648152</v>
      </c>
    </row>
    <row r="1794" spans="1:20" ht="28.5" x14ac:dyDescent="0.4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si="366"/>
        <v>1.6360185851711275</v>
      </c>
      <c r="P1794">
        <f t="shared" si="371"/>
        <v>5.0936666666666666</v>
      </c>
      <c r="Q1794" t="str">
        <f t="shared" si="369"/>
        <v>photography</v>
      </c>
      <c r="R1794" t="str">
        <f t="shared" si="370"/>
        <v>photobooks</v>
      </c>
      <c r="S1794" s="11">
        <f t="shared" si="364"/>
        <v>42189.031041666662</v>
      </c>
      <c r="T1794" s="11">
        <f t="shared" si="365"/>
        <v>42226.290972222225</v>
      </c>
    </row>
    <row r="1795" spans="1:20" ht="42.75" x14ac:dyDescent="0.4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ref="O1795:O1858" si="372">$D1795/$E1795</f>
        <v>75</v>
      </c>
      <c r="P1795">
        <f t="shared" si="371"/>
        <v>1.6000000000000001E-3</v>
      </c>
      <c r="Q1795" t="str">
        <f t="shared" si="369"/>
        <v>photography</v>
      </c>
      <c r="R1795" t="str">
        <f t="shared" si="370"/>
        <v>photobooks</v>
      </c>
      <c r="S1795" s="11">
        <f t="shared" ref="S1795:S1858" si="373">(((J1795/60)/60)/24)+DATE(1970,1,1)</f>
        <v>41940.89166666667</v>
      </c>
      <c r="T1795" s="11">
        <f t="shared" ref="T1795:T1858" si="374">(((I1795/60)/60)/24)+DATE(1970,1,1)</f>
        <v>41970.933333333334</v>
      </c>
    </row>
    <row r="1796" spans="1:20" ht="42.75" x14ac:dyDescent="0.4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372"/>
        <v>9.0270812437311942</v>
      </c>
      <c r="P1796">
        <f t="shared" si="371"/>
        <v>0.33233333333333331</v>
      </c>
      <c r="Q1796" t="str">
        <f t="shared" si="369"/>
        <v>photography</v>
      </c>
      <c r="R1796" t="str">
        <f t="shared" si="370"/>
        <v>photobooks</v>
      </c>
      <c r="S1796" s="11">
        <f t="shared" si="373"/>
        <v>42011.551180555558</v>
      </c>
      <c r="T1796" s="11">
        <f t="shared" si="374"/>
        <v>42046.551180555558</v>
      </c>
    </row>
    <row r="1797" spans="1:20" ht="42.75" x14ac:dyDescent="0.4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372"/>
        <v>2.5815969020837173</v>
      </c>
      <c r="P1797">
        <f t="shared" si="371"/>
        <v>1.205111111111111</v>
      </c>
      <c r="Q1797" t="str">
        <f t="shared" si="369"/>
        <v>photography</v>
      </c>
      <c r="R1797" t="str">
        <f t="shared" si="370"/>
        <v>photobooks</v>
      </c>
      <c r="S1797" s="11">
        <f t="shared" si="373"/>
        <v>42628.288668981477</v>
      </c>
      <c r="T1797" s="11">
        <f t="shared" si="374"/>
        <v>42657.666666666672</v>
      </c>
    </row>
    <row r="1798" spans="1:20" ht="42.75" x14ac:dyDescent="0.4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372"/>
        <v>4.5346062052505971</v>
      </c>
      <c r="P1798">
        <f t="shared" si="371"/>
        <v>0.14964285714285713</v>
      </c>
      <c r="Q1798" t="str">
        <f t="shared" si="369"/>
        <v>photography</v>
      </c>
      <c r="R1798" t="str">
        <f t="shared" si="370"/>
        <v>photobooks</v>
      </c>
      <c r="S1798" s="11">
        <f t="shared" si="373"/>
        <v>42515.439421296294</v>
      </c>
      <c r="T1798" s="11">
        <f t="shared" si="374"/>
        <v>42575.439421296294</v>
      </c>
    </row>
    <row r="1799" spans="1:20" ht="42.75" x14ac:dyDescent="0.4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372"/>
        <v>1.4803849000740192</v>
      </c>
      <c r="P1799">
        <f t="shared" si="371"/>
        <v>0.35552631578947369</v>
      </c>
      <c r="Q1799" t="str">
        <f t="shared" si="369"/>
        <v>photography</v>
      </c>
      <c r="R1799" t="str">
        <f t="shared" si="370"/>
        <v>photobooks</v>
      </c>
      <c r="S1799" s="11">
        <f t="shared" si="373"/>
        <v>42689.56931712963</v>
      </c>
      <c r="T1799" s="11">
        <f t="shared" si="374"/>
        <v>42719.56931712963</v>
      </c>
    </row>
    <row r="1800" spans="1:20" ht="42.75" x14ac:dyDescent="0.4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372"/>
        <v>7.3327222731439043</v>
      </c>
      <c r="P1800">
        <f t="shared" si="371"/>
        <v>0.21820000000000001</v>
      </c>
      <c r="Q1800" t="str">
        <f t="shared" si="369"/>
        <v>photography</v>
      </c>
      <c r="R1800" t="str">
        <f t="shared" si="370"/>
        <v>photobooks</v>
      </c>
      <c r="S1800" s="11">
        <f t="shared" si="373"/>
        <v>42344.32677083333</v>
      </c>
      <c r="T1800" s="11">
        <f t="shared" si="374"/>
        <v>42404.32677083333</v>
      </c>
    </row>
    <row r="1801" spans="1:20" ht="28.5" x14ac:dyDescent="0.4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372"/>
        <v>57.281970499785196</v>
      </c>
      <c r="P1801">
        <f t="shared" si="371"/>
        <v>4.3643750000000002E-3</v>
      </c>
      <c r="Q1801" t="str">
        <f t="shared" si="369"/>
        <v>photography</v>
      </c>
      <c r="R1801" t="str">
        <f t="shared" si="370"/>
        <v>photobooks</v>
      </c>
      <c r="S1801" s="11">
        <f t="shared" si="373"/>
        <v>41934.842685185184</v>
      </c>
      <c r="T1801" s="11">
        <f t="shared" si="374"/>
        <v>41954.884351851855</v>
      </c>
    </row>
    <row r="1802" spans="1:20" ht="42.75" x14ac:dyDescent="0.4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372"/>
        <v>4.8900634249471455</v>
      </c>
      <c r="P1802">
        <f t="shared" si="371"/>
        <v>2.3650000000000002</v>
      </c>
      <c r="Q1802" t="str">
        <f t="shared" si="369"/>
        <v>photography</v>
      </c>
      <c r="R1802" t="str">
        <f t="shared" si="370"/>
        <v>photobooks</v>
      </c>
      <c r="S1802" s="11">
        <f t="shared" si="373"/>
        <v>42623.606134259258</v>
      </c>
      <c r="T1802" s="11">
        <f t="shared" si="374"/>
        <v>42653.606134259258</v>
      </c>
    </row>
    <row r="1803" spans="1:20" ht="42.75" x14ac:dyDescent="0.4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372"/>
        <v>7.2186836518046711</v>
      </c>
      <c r="P1803">
        <f t="shared" si="371"/>
        <v>5.0907911802853437E-2</v>
      </c>
      <c r="Q1803" t="str">
        <f t="shared" si="369"/>
        <v>photography</v>
      </c>
      <c r="R1803" t="str">
        <f t="shared" si="370"/>
        <v>photobooks</v>
      </c>
      <c r="S1803" s="11">
        <f t="shared" si="373"/>
        <v>42321.660509259258</v>
      </c>
      <c r="T1803" s="11">
        <f t="shared" si="374"/>
        <v>42353.506944444445</v>
      </c>
    </row>
    <row r="1804" spans="1:20" ht="28.5" x14ac:dyDescent="0.4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372"/>
        <v>2.0624631703005303</v>
      </c>
      <c r="P1804">
        <f t="shared" si="371"/>
        <v>9.98235294117647E-2</v>
      </c>
      <c r="Q1804" t="str">
        <f t="shared" si="369"/>
        <v>photography</v>
      </c>
      <c r="R1804" t="str">
        <f t="shared" si="370"/>
        <v>photobooks</v>
      </c>
      <c r="S1804" s="11">
        <f t="shared" si="373"/>
        <v>42159.47256944445</v>
      </c>
      <c r="T1804" s="11">
        <f t="shared" si="374"/>
        <v>42182.915972222225</v>
      </c>
    </row>
    <row r="1805" spans="1:20" ht="42.75" x14ac:dyDescent="0.4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372"/>
        <v>3.2467532467532467</v>
      </c>
      <c r="P1805">
        <f t="shared" si="371"/>
        <v>1.54</v>
      </c>
      <c r="Q1805" t="str">
        <f t="shared" si="369"/>
        <v>photography</v>
      </c>
      <c r="R1805" t="str">
        <f t="shared" si="370"/>
        <v>photobooks</v>
      </c>
      <c r="S1805" s="11">
        <f t="shared" si="373"/>
        <v>42018.071550925932</v>
      </c>
      <c r="T1805" s="11">
        <f t="shared" si="374"/>
        <v>42049.071550925932</v>
      </c>
    </row>
    <row r="1806" spans="1:20" ht="42.75" x14ac:dyDescent="0.4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372"/>
        <v>2.8429933969185619</v>
      </c>
      <c r="P1806">
        <f t="shared" si="371"/>
        <v>0.31154285714285712</v>
      </c>
      <c r="Q1806" t="str">
        <f t="shared" si="369"/>
        <v>photography</v>
      </c>
      <c r="R1806" t="str">
        <f t="shared" si="370"/>
        <v>photobooks</v>
      </c>
      <c r="S1806" s="11">
        <f t="shared" si="373"/>
        <v>42282.678287037037</v>
      </c>
      <c r="T1806" s="11">
        <f t="shared" si="374"/>
        <v>42322.719953703709</v>
      </c>
    </row>
    <row r="1807" spans="1:20" ht="42.75" x14ac:dyDescent="0.4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372"/>
        <v>2.7469173483091196</v>
      </c>
      <c r="P1807">
        <f t="shared" si="371"/>
        <v>0.52845161290322584</v>
      </c>
      <c r="Q1807" t="str">
        <f t="shared" ref="Q1807:Q1822" si="375">LEFT(N1807,11)</f>
        <v>photography</v>
      </c>
      <c r="R1807" t="str">
        <f t="shared" si="370"/>
        <v>photobooks</v>
      </c>
      <c r="S1807" s="11">
        <f t="shared" si="373"/>
        <v>42247.803912037038</v>
      </c>
      <c r="T1807" s="11">
        <f t="shared" si="374"/>
        <v>42279.75</v>
      </c>
    </row>
    <row r="1808" spans="1:20" ht="42.75" x14ac:dyDescent="0.4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372"/>
        <v>33.840947546531304</v>
      </c>
      <c r="P1808">
        <f t="shared" si="371"/>
        <v>2.6266666666666667E-2</v>
      </c>
      <c r="Q1808" t="str">
        <f t="shared" si="375"/>
        <v>photography</v>
      </c>
      <c r="R1808" t="str">
        <f t="shared" ref="R1808:R1822" si="376">RIGHT(N1808,10)</f>
        <v>photobooks</v>
      </c>
      <c r="S1808" s="11">
        <f t="shared" si="373"/>
        <v>41877.638298611113</v>
      </c>
      <c r="T1808" s="11">
        <f t="shared" si="374"/>
        <v>41912.638298611113</v>
      </c>
    </row>
    <row r="1809" spans="1:20" ht="28.5" x14ac:dyDescent="0.4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372"/>
        <v>9.0415913200723335</v>
      </c>
      <c r="P1809">
        <f t="shared" si="371"/>
        <v>2.7650000000000001E-2</v>
      </c>
      <c r="Q1809" t="str">
        <f t="shared" si="375"/>
        <v>photography</v>
      </c>
      <c r="R1809" t="str">
        <f t="shared" si="376"/>
        <v>photobooks</v>
      </c>
      <c r="S1809" s="11">
        <f t="shared" si="373"/>
        <v>41880.068437499998</v>
      </c>
      <c r="T1809" s="11">
        <f t="shared" si="374"/>
        <v>41910.068437499998</v>
      </c>
    </row>
    <row r="1810" spans="1:20" ht="42.75" x14ac:dyDescent="0.4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372"/>
        <v>2.4150422632396067</v>
      </c>
      <c r="P1810">
        <f t="shared" si="371"/>
        <v>2.3188</v>
      </c>
      <c r="Q1810" t="str">
        <f t="shared" si="375"/>
        <v>photography</v>
      </c>
      <c r="R1810" t="str">
        <f t="shared" si="376"/>
        <v>photobooks</v>
      </c>
      <c r="S1810" s="11">
        <f t="shared" si="373"/>
        <v>42742.680902777778</v>
      </c>
      <c r="T1810" s="11">
        <f t="shared" si="374"/>
        <v>42777.680902777778</v>
      </c>
    </row>
    <row r="1811" spans="1:20" ht="42.75" x14ac:dyDescent="0.4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372"/>
        <v>9.2105263157894743</v>
      </c>
      <c r="P1811">
        <f t="shared" si="371"/>
        <v>1.3571428571428571E-2</v>
      </c>
      <c r="Q1811" t="str">
        <f t="shared" si="375"/>
        <v>photography</v>
      </c>
      <c r="R1811" t="str">
        <f t="shared" si="376"/>
        <v>photobooks</v>
      </c>
      <c r="S1811" s="11">
        <f t="shared" si="373"/>
        <v>42029.907858796301</v>
      </c>
      <c r="T1811" s="11">
        <f t="shared" si="374"/>
        <v>42064.907858796301</v>
      </c>
    </row>
    <row r="1812" spans="1:20" ht="42.75" x14ac:dyDescent="0.4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372"/>
        <v>30</v>
      </c>
      <c r="P1812">
        <f t="shared" si="371"/>
        <v>4.2857142857142859E-3</v>
      </c>
      <c r="Q1812" t="str">
        <f t="shared" si="375"/>
        <v>photography</v>
      </c>
      <c r="R1812" t="str">
        <f t="shared" si="376"/>
        <v>photobooks</v>
      </c>
      <c r="S1812" s="11">
        <f t="shared" si="373"/>
        <v>41860.91002314815</v>
      </c>
      <c r="T1812" s="11">
        <f t="shared" si="374"/>
        <v>41872.91002314815</v>
      </c>
    </row>
    <row r="1813" spans="1:20" ht="42.75" x14ac:dyDescent="0.4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372"/>
        <v>1350</v>
      </c>
      <c r="P1813">
        <f t="shared" si="371"/>
        <v>8.8888888888888892E-2</v>
      </c>
      <c r="Q1813" t="str">
        <f t="shared" si="375"/>
        <v>photography</v>
      </c>
      <c r="R1813" t="str">
        <f t="shared" si="376"/>
        <v>photobooks</v>
      </c>
      <c r="S1813" s="11">
        <f t="shared" si="373"/>
        <v>41876.433680555558</v>
      </c>
      <c r="T1813" s="11">
        <f t="shared" si="374"/>
        <v>41936.166666666664</v>
      </c>
    </row>
    <row r="1814" spans="1:20" ht="42.75" x14ac:dyDescent="0.4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372"/>
        <v>7.5144508670520231</v>
      </c>
      <c r="P1814">
        <f t="shared" si="371"/>
        <v>1.6018518518518519E-2</v>
      </c>
      <c r="Q1814" t="str">
        <f t="shared" si="375"/>
        <v>photography</v>
      </c>
      <c r="R1814" t="str">
        <f t="shared" si="376"/>
        <v>photobooks</v>
      </c>
      <c r="S1814" s="11">
        <f t="shared" si="373"/>
        <v>42524.318703703699</v>
      </c>
      <c r="T1814" s="11">
        <f t="shared" si="374"/>
        <v>42554.318703703699</v>
      </c>
    </row>
    <row r="1815" spans="1:20" ht="42.75" x14ac:dyDescent="0.4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 t="str">
        <f>IFERROR($D1815/$E1815,"0")</f>
        <v>0</v>
      </c>
      <c r="P1815">
        <f>AVERAGE(E1815,D1815)</f>
        <v>4375</v>
      </c>
      <c r="Q1815" t="str">
        <f t="shared" si="375"/>
        <v>photography</v>
      </c>
      <c r="R1815" t="str">
        <f t="shared" si="376"/>
        <v>photobooks</v>
      </c>
      <c r="S1815" s="11">
        <f t="shared" si="373"/>
        <v>41829.889027777775</v>
      </c>
      <c r="T1815" s="11">
        <f t="shared" si="374"/>
        <v>41859.889027777775</v>
      </c>
    </row>
    <row r="1816" spans="1:20" ht="42.75" x14ac:dyDescent="0.4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372"/>
        <v>2.0332090816672315</v>
      </c>
      <c r="P1816">
        <f>AVERAGE($E1816/$D1815)</f>
        <v>0.67451428571428573</v>
      </c>
      <c r="Q1816" t="str">
        <f t="shared" si="375"/>
        <v>photography</v>
      </c>
      <c r="R1816" t="str">
        <f t="shared" si="376"/>
        <v>photobooks</v>
      </c>
      <c r="S1816" s="11">
        <f t="shared" si="373"/>
        <v>42033.314074074078</v>
      </c>
      <c r="T1816" s="11">
        <f t="shared" si="374"/>
        <v>42063.314074074078</v>
      </c>
    </row>
    <row r="1817" spans="1:20" ht="42.75" x14ac:dyDescent="0.4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 t="str">
        <f>IFERROR($D1817/$E1817,"0")</f>
        <v>0</v>
      </c>
      <c r="P1817">
        <f>AVERAGE(E1817,D1817)</f>
        <v>1500</v>
      </c>
      <c r="Q1817" t="str">
        <f t="shared" si="375"/>
        <v>photography</v>
      </c>
      <c r="R1817" t="str">
        <f t="shared" si="376"/>
        <v>photobooks</v>
      </c>
      <c r="S1817" s="11">
        <f t="shared" si="373"/>
        <v>42172.906678240746</v>
      </c>
      <c r="T1817" s="11">
        <f t="shared" si="374"/>
        <v>42186.906678240746</v>
      </c>
    </row>
    <row r="1818" spans="1:20" ht="42.75" x14ac:dyDescent="0.4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372"/>
        <v>49.115913555992144</v>
      </c>
      <c r="P1818">
        <f t="shared" ref="P1818:P1819" si="377">AVERAGE($E1818/$D1817)</f>
        <v>0.16966666666666666</v>
      </c>
      <c r="Q1818" t="str">
        <f t="shared" si="375"/>
        <v>photography</v>
      </c>
      <c r="R1818" t="str">
        <f t="shared" si="376"/>
        <v>photobooks</v>
      </c>
      <c r="S1818" s="11">
        <f t="shared" si="373"/>
        <v>42548.876192129625</v>
      </c>
      <c r="T1818" s="11">
        <f t="shared" si="374"/>
        <v>42576.791666666672</v>
      </c>
    </row>
    <row r="1819" spans="1:20" ht="28.5" x14ac:dyDescent="0.4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372"/>
        <v>1.9110308949994692</v>
      </c>
      <c r="P1819">
        <f t="shared" si="377"/>
        <v>0.37675999999999998</v>
      </c>
      <c r="Q1819" t="str">
        <f t="shared" si="375"/>
        <v>photography</v>
      </c>
      <c r="R1819" t="str">
        <f t="shared" si="376"/>
        <v>photobooks</v>
      </c>
      <c r="S1819" s="11">
        <f t="shared" si="373"/>
        <v>42705.662118055552</v>
      </c>
      <c r="T1819" s="11">
        <f t="shared" si="374"/>
        <v>42765.290972222225</v>
      </c>
    </row>
    <row r="1820" spans="1:20" ht="28.5" x14ac:dyDescent="0.4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 t="str">
        <f>IFERROR($D1820/$E1820,"0")</f>
        <v>0</v>
      </c>
      <c r="P1820">
        <f>AVERAGE(E1820,D1820)</f>
        <v>7500</v>
      </c>
      <c r="Q1820" t="str">
        <f t="shared" si="375"/>
        <v>photography</v>
      </c>
      <c r="R1820" t="str">
        <f t="shared" si="376"/>
        <v>photobooks</v>
      </c>
      <c r="S1820" s="11">
        <f t="shared" si="373"/>
        <v>42067.234375</v>
      </c>
      <c r="T1820" s="11">
        <f t="shared" si="374"/>
        <v>42097.192708333328</v>
      </c>
    </row>
    <row r="1821" spans="1:20" ht="42.75" x14ac:dyDescent="0.4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372"/>
        <v>48</v>
      </c>
      <c r="P1821">
        <f t="shared" ref="P1821:P1862" si="378">AVERAGE($E1821/$D1820)</f>
        <v>1.6666666666666668E-3</v>
      </c>
      <c r="Q1821" t="str">
        <f t="shared" si="375"/>
        <v>photography</v>
      </c>
      <c r="R1821" t="str">
        <f t="shared" si="376"/>
        <v>photobooks</v>
      </c>
      <c r="S1821" s="11">
        <f t="shared" si="373"/>
        <v>41820.752268518518</v>
      </c>
      <c r="T1821" s="11">
        <f t="shared" si="374"/>
        <v>41850.752268518518</v>
      </c>
    </row>
    <row r="1822" spans="1:20" ht="42.75" x14ac:dyDescent="0.4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372"/>
        <v>15.231400117164617</v>
      </c>
      <c r="P1822">
        <f t="shared" si="378"/>
        <v>1.4225000000000001</v>
      </c>
      <c r="Q1822" t="str">
        <f t="shared" si="375"/>
        <v>photography</v>
      </c>
      <c r="R1822" t="str">
        <f t="shared" si="376"/>
        <v>photobooks</v>
      </c>
      <c r="S1822" s="11">
        <f t="shared" si="373"/>
        <v>42065.084375000006</v>
      </c>
      <c r="T1822" s="11">
        <f t="shared" si="374"/>
        <v>42095.042708333334</v>
      </c>
    </row>
    <row r="1823" spans="1:20" ht="42.75" x14ac:dyDescent="0.4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372"/>
        <v>0.74134479946623177</v>
      </c>
      <c r="P1823">
        <f t="shared" si="378"/>
        <v>0.12970192307692308</v>
      </c>
      <c r="Q1823" t="str">
        <f t="shared" ref="Q1823:Q1862" si="379">LEFT(N1823,5)</f>
        <v>music</v>
      </c>
      <c r="R1823" t="str">
        <f>RIGHT(N1823,4)</f>
        <v>rock</v>
      </c>
      <c r="S1823" s="11">
        <f t="shared" si="373"/>
        <v>40926.319062499999</v>
      </c>
      <c r="T1823" s="11">
        <f t="shared" si="374"/>
        <v>40971.319062499999</v>
      </c>
    </row>
    <row r="1824" spans="1:20" ht="28.5" x14ac:dyDescent="0.4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372"/>
        <v>1</v>
      </c>
      <c r="P1824">
        <f t="shared" si="378"/>
        <v>0.12</v>
      </c>
      <c r="Q1824" t="str">
        <f t="shared" si="379"/>
        <v>music</v>
      </c>
      <c r="R1824" t="str">
        <f t="shared" ref="R1824:R1862" si="380">RIGHT(N1824,4)</f>
        <v>rock</v>
      </c>
      <c r="S1824" s="11">
        <f t="shared" si="373"/>
        <v>41634.797013888885</v>
      </c>
      <c r="T1824" s="11">
        <f t="shared" si="374"/>
        <v>41670.792361111111</v>
      </c>
    </row>
    <row r="1825" spans="1:20" ht="42.75" x14ac:dyDescent="0.4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372"/>
        <v>0.86313193588162762</v>
      </c>
      <c r="P1825">
        <f t="shared" si="378"/>
        <v>2.7033333333333331</v>
      </c>
      <c r="Q1825" t="str">
        <f t="shared" si="379"/>
        <v>music</v>
      </c>
      <c r="R1825" t="str">
        <f t="shared" si="380"/>
        <v>rock</v>
      </c>
      <c r="S1825" s="11">
        <f t="shared" si="373"/>
        <v>41176.684907407405</v>
      </c>
      <c r="T1825" s="11">
        <f t="shared" si="374"/>
        <v>41206.684907407405</v>
      </c>
    </row>
    <row r="1826" spans="1:20" x14ac:dyDescent="0.4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372"/>
        <v>0.99933377748167884</v>
      </c>
      <c r="P1826">
        <f t="shared" si="378"/>
        <v>4.2885714285714283</v>
      </c>
      <c r="Q1826" t="str">
        <f t="shared" si="379"/>
        <v>music</v>
      </c>
      <c r="R1826" t="str">
        <f t="shared" si="380"/>
        <v>rock</v>
      </c>
      <c r="S1826" s="11">
        <f t="shared" si="373"/>
        <v>41626.916284722225</v>
      </c>
      <c r="T1826" s="11">
        <f t="shared" si="374"/>
        <v>41647.088888888888</v>
      </c>
    </row>
    <row r="1827" spans="1:20" ht="42.75" x14ac:dyDescent="0.4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372"/>
        <v>0.95192765349833408</v>
      </c>
      <c r="P1827">
        <f t="shared" si="378"/>
        <v>0.70033333333333336</v>
      </c>
      <c r="Q1827" t="str">
        <f t="shared" si="379"/>
        <v>music</v>
      </c>
      <c r="R1827" t="str">
        <f t="shared" si="380"/>
        <v>rock</v>
      </c>
      <c r="S1827" s="11">
        <f t="shared" si="373"/>
        <v>41443.83452546296</v>
      </c>
      <c r="T1827" s="11">
        <f t="shared" si="374"/>
        <v>41466.83452546296</v>
      </c>
    </row>
    <row r="1828" spans="1:20" ht="28.5" x14ac:dyDescent="0.4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372"/>
        <v>0.99009900990099009</v>
      </c>
      <c r="P1828">
        <f t="shared" si="378"/>
        <v>1.01</v>
      </c>
      <c r="Q1828" t="str">
        <f t="shared" si="379"/>
        <v>music</v>
      </c>
      <c r="R1828" t="str">
        <f t="shared" si="380"/>
        <v>rock</v>
      </c>
      <c r="S1828" s="11">
        <f t="shared" si="373"/>
        <v>41657.923807870371</v>
      </c>
      <c r="T1828" s="11">
        <f t="shared" si="374"/>
        <v>41687.923807870371</v>
      </c>
    </row>
    <row r="1829" spans="1:20" ht="42.75" x14ac:dyDescent="0.4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372"/>
        <v>0.99341860176331798</v>
      </c>
      <c r="P1829">
        <f t="shared" si="378"/>
        <v>4.0265000000000004</v>
      </c>
      <c r="Q1829" t="str">
        <f t="shared" si="379"/>
        <v>music</v>
      </c>
      <c r="R1829" t="str">
        <f t="shared" si="380"/>
        <v>rock</v>
      </c>
      <c r="S1829" s="11">
        <f t="shared" si="373"/>
        <v>40555.325937499998</v>
      </c>
      <c r="T1829" s="11">
        <f t="shared" si="374"/>
        <v>40605.325937499998</v>
      </c>
    </row>
    <row r="1830" spans="1:20" ht="42.75" x14ac:dyDescent="0.4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372"/>
        <v>0.99840255591054317</v>
      </c>
      <c r="P1830">
        <f t="shared" si="378"/>
        <v>2.504</v>
      </c>
      <c r="Q1830" t="str">
        <f t="shared" si="379"/>
        <v>music</v>
      </c>
      <c r="R1830" t="str">
        <f t="shared" si="380"/>
        <v>rock</v>
      </c>
      <c r="S1830" s="11">
        <f t="shared" si="373"/>
        <v>41736.899652777778</v>
      </c>
      <c r="T1830" s="11">
        <f t="shared" si="374"/>
        <v>41768.916666666664</v>
      </c>
    </row>
    <row r="1831" spans="1:20" ht="42.75" x14ac:dyDescent="0.4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372"/>
        <v>0.59994000599940001</v>
      </c>
      <c r="P1831">
        <f t="shared" si="378"/>
        <v>0.1250125</v>
      </c>
      <c r="Q1831" t="str">
        <f t="shared" si="379"/>
        <v>music</v>
      </c>
      <c r="R1831" t="str">
        <f t="shared" si="380"/>
        <v>rock</v>
      </c>
      <c r="S1831" s="11">
        <f t="shared" si="373"/>
        <v>40516.087627314817</v>
      </c>
      <c r="T1831" s="11">
        <f t="shared" si="374"/>
        <v>40564.916666666664</v>
      </c>
    </row>
    <row r="1832" spans="1:20" ht="42.75" x14ac:dyDescent="0.4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372"/>
        <v>0.98489822718319109</v>
      </c>
      <c r="P1832">
        <f t="shared" si="378"/>
        <v>10.153333333333334</v>
      </c>
      <c r="Q1832" t="str">
        <f t="shared" si="379"/>
        <v>music</v>
      </c>
      <c r="R1832" t="str">
        <f t="shared" si="380"/>
        <v>rock</v>
      </c>
      <c r="S1832" s="11">
        <f t="shared" si="373"/>
        <v>41664.684108796297</v>
      </c>
      <c r="T1832" s="11">
        <f t="shared" si="374"/>
        <v>41694.684108796297</v>
      </c>
    </row>
    <row r="1833" spans="1:20" ht="42.75" x14ac:dyDescent="0.4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372"/>
        <v>0.970873786407767</v>
      </c>
      <c r="P1833">
        <f t="shared" si="378"/>
        <v>6.8666666666666668E-2</v>
      </c>
      <c r="Q1833" t="str">
        <f t="shared" si="379"/>
        <v>music</v>
      </c>
      <c r="R1833" t="str">
        <f t="shared" si="380"/>
        <v>rock</v>
      </c>
      <c r="S1833" s="11">
        <f t="shared" si="373"/>
        <v>41026.996099537035</v>
      </c>
      <c r="T1833" s="11">
        <f t="shared" si="374"/>
        <v>41041.996099537035</v>
      </c>
    </row>
    <row r="1834" spans="1:20" ht="42.75" x14ac:dyDescent="0.4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372"/>
        <v>0.7</v>
      </c>
      <c r="P1834">
        <f t="shared" si="378"/>
        <v>0.5</v>
      </c>
      <c r="Q1834" t="str">
        <f t="shared" si="379"/>
        <v>music</v>
      </c>
      <c r="R1834" t="str">
        <f t="shared" si="380"/>
        <v>rock</v>
      </c>
      <c r="S1834" s="11">
        <f t="shared" si="373"/>
        <v>40576.539664351854</v>
      </c>
      <c r="T1834" s="11">
        <f t="shared" si="374"/>
        <v>40606.539664351854</v>
      </c>
    </row>
    <row r="1835" spans="1:20" ht="42.75" x14ac:dyDescent="0.4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372"/>
        <v>0.38095238095238093</v>
      </c>
      <c r="P1835">
        <f t="shared" si="378"/>
        <v>3</v>
      </c>
      <c r="Q1835" t="str">
        <f t="shared" si="379"/>
        <v>music</v>
      </c>
      <c r="R1835" t="str">
        <f t="shared" si="380"/>
        <v>rock</v>
      </c>
      <c r="S1835" s="11">
        <f t="shared" si="373"/>
        <v>41303.044016203705</v>
      </c>
      <c r="T1835" s="11">
        <f t="shared" si="374"/>
        <v>41335.332638888889</v>
      </c>
    </row>
    <row r="1836" spans="1:20" ht="28.5" x14ac:dyDescent="0.4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372"/>
        <v>0.84709868699703517</v>
      </c>
      <c r="P1836">
        <f t="shared" si="378"/>
        <v>29.512499999999999</v>
      </c>
      <c r="Q1836" t="str">
        <f t="shared" si="379"/>
        <v>music</v>
      </c>
      <c r="R1836" t="str">
        <f t="shared" si="380"/>
        <v>rock</v>
      </c>
      <c r="S1836" s="11">
        <f t="shared" si="373"/>
        <v>41988.964062500003</v>
      </c>
      <c r="T1836" s="11">
        <f t="shared" si="374"/>
        <v>42028.964062500003</v>
      </c>
    </row>
    <row r="1837" spans="1:20" ht="57" x14ac:dyDescent="0.4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372"/>
        <v>0.96153846153846156</v>
      </c>
      <c r="P1837">
        <f t="shared" si="378"/>
        <v>5.1999999999999998E-2</v>
      </c>
      <c r="Q1837" t="str">
        <f t="shared" si="379"/>
        <v>music</v>
      </c>
      <c r="R1837" t="str">
        <f t="shared" si="380"/>
        <v>rock</v>
      </c>
      <c r="S1837" s="11">
        <f t="shared" si="373"/>
        <v>42430.702210648145</v>
      </c>
      <c r="T1837" s="11">
        <f t="shared" si="374"/>
        <v>42460.660543981481</v>
      </c>
    </row>
    <row r="1838" spans="1:20" x14ac:dyDescent="0.4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372"/>
        <v>0.49915144254766897</v>
      </c>
      <c r="P1838">
        <f t="shared" si="378"/>
        <v>20.033999999999999</v>
      </c>
      <c r="Q1838" t="str">
        <f t="shared" si="379"/>
        <v>music</v>
      </c>
      <c r="R1838" t="str">
        <f t="shared" si="380"/>
        <v>rock</v>
      </c>
      <c r="S1838" s="11">
        <f t="shared" si="373"/>
        <v>41305.809363425928</v>
      </c>
      <c r="T1838" s="11">
        <f t="shared" si="374"/>
        <v>41322.809363425928</v>
      </c>
    </row>
    <row r="1839" spans="1:20" ht="42.75" x14ac:dyDescent="0.4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372"/>
        <v>0.32590983161325365</v>
      </c>
      <c r="P1839">
        <f t="shared" si="378"/>
        <v>0.36820000000000003</v>
      </c>
      <c r="Q1839" t="str">
        <f t="shared" si="379"/>
        <v>music</v>
      </c>
      <c r="R1839" t="str">
        <f t="shared" si="380"/>
        <v>rock</v>
      </c>
      <c r="S1839" s="11">
        <f t="shared" si="373"/>
        <v>40926.047858796301</v>
      </c>
      <c r="T1839" s="11">
        <f t="shared" si="374"/>
        <v>40986.006192129629</v>
      </c>
    </row>
    <row r="1840" spans="1:20" ht="42.75" x14ac:dyDescent="0.4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372"/>
        <v>0.99851221679697255</v>
      </c>
      <c r="P1840">
        <f t="shared" si="378"/>
        <v>1.6691499999999999</v>
      </c>
      <c r="Q1840" t="str">
        <f t="shared" si="379"/>
        <v>music</v>
      </c>
      <c r="R1840" t="str">
        <f t="shared" si="380"/>
        <v>rock</v>
      </c>
      <c r="S1840" s="11">
        <f t="shared" si="373"/>
        <v>40788.786539351851</v>
      </c>
      <c r="T1840" s="11">
        <f t="shared" si="374"/>
        <v>40817.125</v>
      </c>
    </row>
    <row r="1841" spans="1:20" ht="42.75" x14ac:dyDescent="0.4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372"/>
        <v>0.48709206039941549</v>
      </c>
      <c r="P1841">
        <f t="shared" si="378"/>
        <v>2.0529999999999999</v>
      </c>
      <c r="Q1841" t="str">
        <f t="shared" si="379"/>
        <v>music</v>
      </c>
      <c r="R1841" t="str">
        <f t="shared" si="380"/>
        <v>rock</v>
      </c>
      <c r="S1841" s="11">
        <f t="shared" si="373"/>
        <v>42614.722013888888</v>
      </c>
      <c r="T1841" s="11">
        <f t="shared" si="374"/>
        <v>42644.722013888888</v>
      </c>
    </row>
    <row r="1842" spans="1:20" ht="42.75" x14ac:dyDescent="0.4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372"/>
        <v>0.91836734693877553</v>
      </c>
      <c r="P1842">
        <f t="shared" si="378"/>
        <v>0.98</v>
      </c>
      <c r="Q1842" t="str">
        <f t="shared" si="379"/>
        <v>music</v>
      </c>
      <c r="R1842" t="str">
        <f t="shared" si="380"/>
        <v>rock</v>
      </c>
      <c r="S1842" s="11">
        <f t="shared" si="373"/>
        <v>41382.096180555556</v>
      </c>
      <c r="T1842" s="11">
        <f t="shared" si="374"/>
        <v>41401.207638888889</v>
      </c>
    </row>
    <row r="1843" spans="1:20" ht="28.5" x14ac:dyDescent="0.4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372"/>
        <v>0.98280098280098283</v>
      </c>
      <c r="P1843">
        <f t="shared" si="378"/>
        <v>2.2611111111111111</v>
      </c>
      <c r="Q1843" t="str">
        <f t="shared" si="379"/>
        <v>music</v>
      </c>
      <c r="R1843" t="str">
        <f t="shared" si="380"/>
        <v>rock</v>
      </c>
      <c r="S1843" s="11">
        <f t="shared" si="373"/>
        <v>41745.84542824074</v>
      </c>
      <c r="T1843" s="11">
        <f t="shared" si="374"/>
        <v>41779.207638888889</v>
      </c>
    </row>
    <row r="1844" spans="1:20" ht="42.75" x14ac:dyDescent="0.4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372"/>
        <v>0.79840319361277445</v>
      </c>
      <c r="P1844">
        <f t="shared" si="378"/>
        <v>1.2524999999999999</v>
      </c>
      <c r="Q1844" t="str">
        <f t="shared" si="379"/>
        <v>music</v>
      </c>
      <c r="R1844" t="str">
        <f t="shared" si="380"/>
        <v>rock</v>
      </c>
      <c r="S1844" s="11">
        <f t="shared" si="373"/>
        <v>42031.631724537037</v>
      </c>
      <c r="T1844" s="11">
        <f t="shared" si="374"/>
        <v>42065.249305555553</v>
      </c>
    </row>
    <row r="1845" spans="1:20" ht="42.75" x14ac:dyDescent="0.4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372"/>
        <v>0.80641194263830562</v>
      </c>
      <c r="P1845">
        <f t="shared" si="378"/>
        <v>6.2003050000000002</v>
      </c>
      <c r="Q1845" t="str">
        <f t="shared" si="379"/>
        <v>music</v>
      </c>
      <c r="R1845" t="str">
        <f t="shared" si="380"/>
        <v>rock</v>
      </c>
      <c r="S1845" s="11">
        <f t="shared" si="373"/>
        <v>40564.994837962964</v>
      </c>
      <c r="T1845" s="11">
        <f t="shared" si="374"/>
        <v>40594.994837962964</v>
      </c>
    </row>
    <row r="1846" spans="1:20" ht="42.75" x14ac:dyDescent="0.4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372"/>
        <v>0.98619329388560162</v>
      </c>
      <c r="P1846">
        <f t="shared" si="378"/>
        <v>0.15210000000000001</v>
      </c>
      <c r="Q1846" t="str">
        <f t="shared" si="379"/>
        <v>music</v>
      </c>
      <c r="R1846" t="str">
        <f t="shared" si="380"/>
        <v>rock</v>
      </c>
      <c r="S1846" s="11">
        <f t="shared" si="373"/>
        <v>40666.973541666666</v>
      </c>
      <c r="T1846" s="11">
        <f t="shared" si="374"/>
        <v>40705.125</v>
      </c>
    </row>
    <row r="1847" spans="1:20" ht="85.5" x14ac:dyDescent="0.4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372"/>
        <v>1</v>
      </c>
      <c r="P1847">
        <f t="shared" si="378"/>
        <v>0.66666666666666663</v>
      </c>
      <c r="Q1847" t="str">
        <f t="shared" si="379"/>
        <v>music</v>
      </c>
      <c r="R1847" t="str">
        <f t="shared" si="380"/>
        <v>rock</v>
      </c>
      <c r="S1847" s="11">
        <f t="shared" si="373"/>
        <v>42523.333310185189</v>
      </c>
      <c r="T1847" s="11">
        <f t="shared" si="374"/>
        <v>42538.204861111109</v>
      </c>
    </row>
    <row r="1848" spans="1:20" ht="42.75" x14ac:dyDescent="0.4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372"/>
        <v>0.72502295906037029</v>
      </c>
      <c r="P1848">
        <f t="shared" si="378"/>
        <v>20.689</v>
      </c>
      <c r="Q1848" t="str">
        <f t="shared" si="379"/>
        <v>music</v>
      </c>
      <c r="R1848" t="str">
        <f t="shared" si="380"/>
        <v>rock</v>
      </c>
      <c r="S1848" s="11">
        <f t="shared" si="373"/>
        <v>41228.650196759263</v>
      </c>
      <c r="T1848" s="11">
        <f t="shared" si="374"/>
        <v>41258.650196759263</v>
      </c>
    </row>
    <row r="1849" spans="1:20" ht="42.75" x14ac:dyDescent="0.4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372"/>
        <v>0.82726671078755787</v>
      </c>
      <c r="P1849">
        <f t="shared" si="378"/>
        <v>0.20146666666666666</v>
      </c>
      <c r="Q1849" t="str">
        <f t="shared" si="379"/>
        <v>music</v>
      </c>
      <c r="R1849" t="str">
        <f t="shared" si="380"/>
        <v>rock</v>
      </c>
      <c r="S1849" s="11">
        <f t="shared" si="373"/>
        <v>42094.236481481479</v>
      </c>
      <c r="T1849" s="11">
        <f t="shared" si="374"/>
        <v>42115.236481481479</v>
      </c>
    </row>
    <row r="1850" spans="1:20" ht="42.75" x14ac:dyDescent="0.4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372"/>
        <v>0.93138776777398324</v>
      </c>
      <c r="P1850">
        <f t="shared" si="378"/>
        <v>1.2884</v>
      </c>
      <c r="Q1850" t="str">
        <f t="shared" si="379"/>
        <v>music</v>
      </c>
      <c r="R1850" t="str">
        <f t="shared" si="380"/>
        <v>rock</v>
      </c>
      <c r="S1850" s="11">
        <f t="shared" si="373"/>
        <v>40691.788055555553</v>
      </c>
      <c r="T1850" s="11">
        <f t="shared" si="374"/>
        <v>40755.290972222225</v>
      </c>
    </row>
    <row r="1851" spans="1:20" ht="28.5" x14ac:dyDescent="0.4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372"/>
        <v>0.99667774086378735</v>
      </c>
      <c r="P1851">
        <f t="shared" si="378"/>
        <v>0.10033333333333333</v>
      </c>
      <c r="Q1851" t="str">
        <f t="shared" si="379"/>
        <v>music</v>
      </c>
      <c r="R1851" t="str">
        <f t="shared" si="380"/>
        <v>rock</v>
      </c>
      <c r="S1851" s="11">
        <f t="shared" si="373"/>
        <v>41169.845590277779</v>
      </c>
      <c r="T1851" s="11">
        <f t="shared" si="374"/>
        <v>41199.845590277779</v>
      </c>
    </row>
    <row r="1852" spans="1:20" ht="42.75" x14ac:dyDescent="0.4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372"/>
        <v>0.98500601948123012</v>
      </c>
      <c r="P1852">
        <f t="shared" si="378"/>
        <v>30.456666666666667</v>
      </c>
      <c r="Q1852" t="str">
        <f t="shared" si="379"/>
        <v>music</v>
      </c>
      <c r="R1852" t="str">
        <f t="shared" si="380"/>
        <v>rock</v>
      </c>
      <c r="S1852" s="11">
        <f t="shared" si="373"/>
        <v>41800.959490740745</v>
      </c>
      <c r="T1852" s="11">
        <f t="shared" si="374"/>
        <v>41830.959490740745</v>
      </c>
    </row>
    <row r="1853" spans="1:20" ht="42.75" x14ac:dyDescent="0.4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372"/>
        <v>0.99923136049192929</v>
      </c>
      <c r="P1853">
        <f t="shared" si="378"/>
        <v>0.14455555555555555</v>
      </c>
      <c r="Q1853" t="str">
        <f t="shared" si="379"/>
        <v>music</v>
      </c>
      <c r="R1853" t="str">
        <f t="shared" si="380"/>
        <v>rock</v>
      </c>
      <c r="S1853" s="11">
        <f t="shared" si="373"/>
        <v>41827.906689814816</v>
      </c>
      <c r="T1853" s="11">
        <f t="shared" si="374"/>
        <v>41848.041666666664</v>
      </c>
    </row>
    <row r="1854" spans="1:20" ht="42.75" x14ac:dyDescent="0.4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372"/>
        <v>0.85494442861214026</v>
      </c>
      <c r="P1854">
        <f t="shared" si="378"/>
        <v>13.496153846153845</v>
      </c>
      <c r="Q1854" t="str">
        <f t="shared" si="379"/>
        <v>music</v>
      </c>
      <c r="R1854" t="str">
        <f t="shared" si="380"/>
        <v>rock</v>
      </c>
      <c r="S1854" s="11">
        <f t="shared" si="373"/>
        <v>42081.77143518519</v>
      </c>
      <c r="T1854" s="11">
        <f t="shared" si="374"/>
        <v>42119</v>
      </c>
    </row>
    <row r="1855" spans="1:20" ht="42.75" x14ac:dyDescent="0.4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372"/>
        <v>0.98159509202453987</v>
      </c>
      <c r="P1855">
        <f t="shared" si="378"/>
        <v>5.4333333333333331E-2</v>
      </c>
      <c r="Q1855" t="str">
        <f t="shared" si="379"/>
        <v>music</v>
      </c>
      <c r="R1855" t="str">
        <f t="shared" si="380"/>
        <v>rock</v>
      </c>
      <c r="S1855" s="11">
        <f t="shared" si="373"/>
        <v>41177.060381944444</v>
      </c>
      <c r="T1855" s="11">
        <f t="shared" si="374"/>
        <v>41227.102048611108</v>
      </c>
    </row>
    <row r="1856" spans="1:20" ht="42.75" x14ac:dyDescent="0.4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372"/>
        <v>0.97920495086023163</v>
      </c>
      <c r="P1856">
        <f t="shared" si="378"/>
        <v>19.148187499999999</v>
      </c>
      <c r="Q1856" t="str">
        <f t="shared" si="379"/>
        <v>music</v>
      </c>
      <c r="R1856" t="str">
        <f t="shared" si="380"/>
        <v>rock</v>
      </c>
      <c r="S1856" s="11">
        <f t="shared" si="373"/>
        <v>41388.021261574075</v>
      </c>
      <c r="T1856" s="11">
        <f t="shared" si="374"/>
        <v>41418.021261574075</v>
      </c>
    </row>
    <row r="1857" spans="1:20" ht="42.75" x14ac:dyDescent="0.4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372"/>
        <v>0.64910208780904677</v>
      </c>
      <c r="P1857">
        <f t="shared" si="378"/>
        <v>0.89867733333333333</v>
      </c>
      <c r="Q1857" t="str">
        <f t="shared" si="379"/>
        <v>music</v>
      </c>
      <c r="R1857" t="str">
        <f t="shared" si="380"/>
        <v>rock</v>
      </c>
      <c r="S1857" s="11">
        <f t="shared" si="373"/>
        <v>41600.538657407407</v>
      </c>
      <c r="T1857" s="11">
        <f t="shared" si="374"/>
        <v>41645.538657407407</v>
      </c>
    </row>
    <row r="1858" spans="1:20" ht="42.75" x14ac:dyDescent="0.4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si="372"/>
        <v>0.98765432098765427</v>
      </c>
      <c r="P1858">
        <f t="shared" si="378"/>
        <v>0.23142857142857143</v>
      </c>
      <c r="Q1858" t="str">
        <f t="shared" si="379"/>
        <v>music</v>
      </c>
      <c r="R1858" t="str">
        <f t="shared" si="380"/>
        <v>rock</v>
      </c>
      <c r="S1858" s="11">
        <f t="shared" si="373"/>
        <v>41817.854999999996</v>
      </c>
      <c r="T1858" s="11">
        <f t="shared" si="374"/>
        <v>41838.854999999996</v>
      </c>
    </row>
    <row r="1859" spans="1:20" ht="42.75" x14ac:dyDescent="0.4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ref="O1859:O1922" si="381">$D1859/$E1859</f>
        <v>1</v>
      </c>
      <c r="P1859">
        <f t="shared" si="378"/>
        <v>1.5</v>
      </c>
      <c r="Q1859" t="str">
        <f t="shared" si="379"/>
        <v>music</v>
      </c>
      <c r="R1859" t="str">
        <f t="shared" si="380"/>
        <v>rock</v>
      </c>
      <c r="S1859" s="11">
        <f t="shared" ref="S1859:S1922" si="382">(((J1859/60)/60)/24)+DATE(1970,1,1)</f>
        <v>41864.76866898148</v>
      </c>
      <c r="T1859" s="11">
        <f t="shared" ref="T1859:T1922" si="383">(((I1859/60)/60)/24)+DATE(1970,1,1)</f>
        <v>41894.76866898148</v>
      </c>
    </row>
    <row r="1860" spans="1:20" ht="42.75" x14ac:dyDescent="0.4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381"/>
        <v>0.91955706730888598</v>
      </c>
      <c r="P1860">
        <f t="shared" si="378"/>
        <v>2.0138500000000001</v>
      </c>
      <c r="Q1860" t="str">
        <f t="shared" si="379"/>
        <v>music</v>
      </c>
      <c r="R1860" t="str">
        <f t="shared" si="380"/>
        <v>rock</v>
      </c>
      <c r="S1860" s="11">
        <f t="shared" si="382"/>
        <v>40833.200474537036</v>
      </c>
      <c r="T1860" s="11">
        <f t="shared" si="383"/>
        <v>40893.242141203707</v>
      </c>
    </row>
    <row r="1861" spans="1:20" ht="28.5" x14ac:dyDescent="0.4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381"/>
        <v>0.75853350189633373</v>
      </c>
      <c r="P1861">
        <f t="shared" si="378"/>
        <v>0.71190071190071191</v>
      </c>
      <c r="Q1861" t="str">
        <f t="shared" si="379"/>
        <v>music</v>
      </c>
      <c r="R1861" t="str">
        <f t="shared" si="380"/>
        <v>rock</v>
      </c>
      <c r="S1861" s="11">
        <f t="shared" si="382"/>
        <v>40778.770011574074</v>
      </c>
      <c r="T1861" s="11">
        <f t="shared" si="383"/>
        <v>40808.770011574074</v>
      </c>
    </row>
    <row r="1862" spans="1:20" ht="42.75" x14ac:dyDescent="0.4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381"/>
        <v>0.7492507492507493</v>
      </c>
      <c r="P1862">
        <f t="shared" si="378"/>
        <v>0.33366666666666667</v>
      </c>
      <c r="Q1862" t="str">
        <f t="shared" si="379"/>
        <v>music</v>
      </c>
      <c r="R1862" t="str">
        <f t="shared" si="380"/>
        <v>rock</v>
      </c>
      <c r="S1862" s="11">
        <f t="shared" si="382"/>
        <v>41655.709305555552</v>
      </c>
      <c r="T1862" s="11">
        <f t="shared" si="383"/>
        <v>41676.709305555552</v>
      </c>
    </row>
    <row r="1863" spans="1:20" ht="42.75" x14ac:dyDescent="0.4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 t="str">
        <f>IFERROR($D1863/$E1863,"0")</f>
        <v>0</v>
      </c>
      <c r="P1863">
        <f>AVERAGE(E1863,D1863)</f>
        <v>125000</v>
      </c>
      <c r="Q1863" t="str">
        <f t="shared" ref="Q1863:Q1902" si="384">LEFT(N1863,5)</f>
        <v>games</v>
      </c>
      <c r="R1863" t="str">
        <f>RIGHT(N1863,12)</f>
        <v>mobile games</v>
      </c>
      <c r="S1863" s="11">
        <f t="shared" si="382"/>
        <v>42000.300243055557</v>
      </c>
      <c r="T1863" s="11">
        <f t="shared" si="383"/>
        <v>42030.300243055557</v>
      </c>
    </row>
    <row r="1864" spans="1:20" ht="42.75" x14ac:dyDescent="0.4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381"/>
        <v>12.371134020618557</v>
      </c>
      <c r="P1864">
        <f t="shared" ref="P1864:P1866" si="385">AVERAGE($E1864/$D1863)</f>
        <v>5.8199999999999997E-3</v>
      </c>
      <c r="Q1864" t="str">
        <f t="shared" si="384"/>
        <v>games</v>
      </c>
      <c r="R1864" t="str">
        <f t="shared" ref="R1864:R1882" si="386">RIGHT(N1864,12)</f>
        <v>mobile games</v>
      </c>
      <c r="S1864" s="11">
        <f t="shared" si="382"/>
        <v>42755.492754629624</v>
      </c>
      <c r="T1864" s="11">
        <f t="shared" si="383"/>
        <v>42802.3125</v>
      </c>
    </row>
    <row r="1865" spans="1:20" ht="42.75" x14ac:dyDescent="0.4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381"/>
        <v>250</v>
      </c>
      <c r="P1865">
        <f t="shared" si="385"/>
        <v>5.5555555555555556E-4</v>
      </c>
      <c r="Q1865" t="str">
        <f t="shared" si="384"/>
        <v>games</v>
      </c>
      <c r="R1865" t="str">
        <f t="shared" si="386"/>
        <v>mobile games</v>
      </c>
      <c r="S1865" s="11">
        <f t="shared" si="382"/>
        <v>41772.797280092593</v>
      </c>
      <c r="T1865" s="11">
        <f t="shared" si="383"/>
        <v>41802.797280092593</v>
      </c>
    </row>
    <row r="1866" spans="1:20" ht="42.75" x14ac:dyDescent="0.4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381"/>
        <v>2.3314203730272598</v>
      </c>
      <c r="P1866">
        <f t="shared" si="385"/>
        <v>1.1152</v>
      </c>
      <c r="Q1866" t="str">
        <f t="shared" si="384"/>
        <v>games</v>
      </c>
      <c r="R1866" t="str">
        <f t="shared" si="386"/>
        <v>mobile games</v>
      </c>
      <c r="S1866" s="11">
        <f t="shared" si="382"/>
        <v>41733.716435185182</v>
      </c>
      <c r="T1866" s="11">
        <f t="shared" si="383"/>
        <v>41763.716435185182</v>
      </c>
    </row>
    <row r="1867" spans="1:20" ht="42.75" x14ac:dyDescent="0.4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381"/>
        <v>27500</v>
      </c>
      <c r="P1867">
        <f>AVERAGE(E1867,D1867)</f>
        <v>55002</v>
      </c>
      <c r="Q1867" t="str">
        <f t="shared" si="384"/>
        <v>games</v>
      </c>
      <c r="R1867" t="str">
        <f t="shared" si="386"/>
        <v>mobile games</v>
      </c>
      <c r="S1867" s="11">
        <f t="shared" si="382"/>
        <v>42645.367442129631</v>
      </c>
      <c r="T1867" s="11">
        <f t="shared" si="383"/>
        <v>42680.409108796302</v>
      </c>
    </row>
    <row r="1868" spans="1:20" ht="42.75" x14ac:dyDescent="0.4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381"/>
        <v>200</v>
      </c>
      <c r="P1868">
        <f t="shared" ref="P1868:P1870" si="387">AVERAGE($E1868/$D1867)</f>
        <v>1.1363636363636363E-3</v>
      </c>
      <c r="Q1868" t="str">
        <f t="shared" si="384"/>
        <v>games</v>
      </c>
      <c r="R1868" t="str">
        <f t="shared" si="386"/>
        <v>mobile games</v>
      </c>
      <c r="S1868" s="11">
        <f t="shared" si="382"/>
        <v>42742.246493055558</v>
      </c>
      <c r="T1868" s="11">
        <f t="shared" si="383"/>
        <v>42795.166666666672</v>
      </c>
    </row>
    <row r="1869" spans="1:20" ht="42.75" x14ac:dyDescent="0.4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381"/>
        <v>2000</v>
      </c>
      <c r="P1869">
        <f t="shared" si="387"/>
        <v>4.0000000000000002E-4</v>
      </c>
      <c r="Q1869" t="str">
        <f t="shared" si="384"/>
        <v>games</v>
      </c>
      <c r="R1869" t="str">
        <f t="shared" si="386"/>
        <v>mobile games</v>
      </c>
      <c r="S1869" s="11">
        <f t="shared" si="382"/>
        <v>42649.924907407403</v>
      </c>
      <c r="T1869" s="11">
        <f t="shared" si="383"/>
        <v>42679.924907407403</v>
      </c>
    </row>
    <row r="1870" spans="1:20" ht="42.75" x14ac:dyDescent="0.4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381"/>
        <v>20.542317173377157</v>
      </c>
      <c r="P1870">
        <f t="shared" si="387"/>
        <v>6.0850000000000001E-2</v>
      </c>
      <c r="Q1870" t="str">
        <f t="shared" si="384"/>
        <v>games</v>
      </c>
      <c r="R1870" t="str">
        <f t="shared" si="386"/>
        <v>mobile games</v>
      </c>
      <c r="S1870" s="11">
        <f t="shared" si="382"/>
        <v>42328.779224537036</v>
      </c>
      <c r="T1870" s="11">
        <f t="shared" si="383"/>
        <v>42353.332638888889</v>
      </c>
    </row>
    <row r="1871" spans="1:20" ht="42.75" x14ac:dyDescent="0.4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 t="str">
        <f>IFERROR($D1871/$E1871,"0")</f>
        <v>0</v>
      </c>
      <c r="P1871">
        <f>AVERAGE(E1871,D1871)</f>
        <v>5000</v>
      </c>
      <c r="Q1871" t="str">
        <f t="shared" si="384"/>
        <v>games</v>
      </c>
      <c r="R1871" t="str">
        <f t="shared" si="386"/>
        <v>mobile games</v>
      </c>
      <c r="S1871" s="11">
        <f t="shared" si="382"/>
        <v>42709.002881944441</v>
      </c>
      <c r="T1871" s="11">
        <f t="shared" si="383"/>
        <v>42739.002881944441</v>
      </c>
    </row>
    <row r="1872" spans="1:20" ht="42.75" x14ac:dyDescent="0.4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381"/>
        <v>9.6952908587257625</v>
      </c>
      <c r="P1872">
        <f t="shared" ref="P1872:P1877" si="388">AVERAGE($E1872/$D1871)</f>
        <v>3.61E-2</v>
      </c>
      <c r="Q1872" t="str">
        <f t="shared" si="384"/>
        <v>games</v>
      </c>
      <c r="R1872" t="str">
        <f t="shared" si="386"/>
        <v>mobile games</v>
      </c>
      <c r="S1872" s="11">
        <f t="shared" si="382"/>
        <v>42371.355729166666</v>
      </c>
      <c r="T1872" s="11">
        <f t="shared" si="383"/>
        <v>42400.178472222222</v>
      </c>
    </row>
    <row r="1873" spans="1:20" ht="42.75" x14ac:dyDescent="0.4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381"/>
        <v>1.3930561508786969</v>
      </c>
      <c r="P1873">
        <f t="shared" si="388"/>
        <v>1.3331428571428572</v>
      </c>
      <c r="Q1873" t="str">
        <f t="shared" si="384"/>
        <v>games</v>
      </c>
      <c r="R1873" t="str">
        <f t="shared" si="386"/>
        <v>mobile games</v>
      </c>
      <c r="S1873" s="11">
        <f t="shared" si="382"/>
        <v>41923.783576388887</v>
      </c>
      <c r="T1873" s="11">
        <f t="shared" si="383"/>
        <v>41963.825243055559</v>
      </c>
    </row>
    <row r="1874" spans="1:20" ht="42.75" x14ac:dyDescent="0.4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381"/>
        <v>94.339622641509436</v>
      </c>
      <c r="P1874">
        <f t="shared" si="388"/>
        <v>3.2615384615384616E-2</v>
      </c>
      <c r="Q1874" t="str">
        <f t="shared" si="384"/>
        <v>games</v>
      </c>
      <c r="R1874" t="str">
        <f t="shared" si="386"/>
        <v>mobile games</v>
      </c>
      <c r="S1874" s="11">
        <f t="shared" si="382"/>
        <v>42155.129652777774</v>
      </c>
      <c r="T1874" s="11">
        <f t="shared" si="383"/>
        <v>42185.129652777774</v>
      </c>
    </row>
    <row r="1875" spans="1:20" ht="42.75" x14ac:dyDescent="0.4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381"/>
        <v>222.22222222222223</v>
      </c>
      <c r="P1875">
        <f t="shared" si="388"/>
        <v>1.8E-3</v>
      </c>
      <c r="Q1875" t="str">
        <f t="shared" si="384"/>
        <v>games</v>
      </c>
      <c r="R1875" t="str">
        <f t="shared" si="386"/>
        <v>mobile games</v>
      </c>
      <c r="S1875" s="11">
        <f t="shared" si="382"/>
        <v>42164.615856481483</v>
      </c>
      <c r="T1875" s="11">
        <f t="shared" si="383"/>
        <v>42193.697916666672</v>
      </c>
    </row>
    <row r="1876" spans="1:20" ht="57" x14ac:dyDescent="0.4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381"/>
        <v>6153.8461538461543</v>
      </c>
      <c r="P1876">
        <f t="shared" si="388"/>
        <v>3.2499999999999999E-3</v>
      </c>
      <c r="Q1876" t="str">
        <f t="shared" si="384"/>
        <v>games</v>
      </c>
      <c r="R1876" t="str">
        <f t="shared" si="386"/>
        <v>mobile games</v>
      </c>
      <c r="S1876" s="11">
        <f t="shared" si="382"/>
        <v>42529.969131944439</v>
      </c>
      <c r="T1876" s="11">
        <f t="shared" si="383"/>
        <v>42549.969131944439</v>
      </c>
    </row>
    <row r="1877" spans="1:20" ht="28.5" x14ac:dyDescent="0.4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381"/>
        <v>196.07843137254903</v>
      </c>
      <c r="P1877">
        <f t="shared" si="388"/>
        <v>3.1875000000000002E-4</v>
      </c>
      <c r="Q1877" t="str">
        <f t="shared" si="384"/>
        <v>games</v>
      </c>
      <c r="R1877" t="str">
        <f t="shared" si="386"/>
        <v>mobile games</v>
      </c>
      <c r="S1877" s="11">
        <f t="shared" si="382"/>
        <v>42528.899398148147</v>
      </c>
      <c r="T1877" s="11">
        <f t="shared" si="383"/>
        <v>42588.899398148147</v>
      </c>
    </row>
    <row r="1878" spans="1:20" ht="42.75" x14ac:dyDescent="0.4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 t="str">
        <f t="shared" ref="O1878:O1880" si="389">IFERROR($D1878/$E1878,"0")</f>
        <v>0</v>
      </c>
      <c r="P1878">
        <f t="shared" ref="P1878:P1880" si="390">AVERAGE(E1878,D1878)</f>
        <v>140</v>
      </c>
      <c r="Q1878" t="str">
        <f t="shared" si="384"/>
        <v>games</v>
      </c>
      <c r="R1878" t="str">
        <f t="shared" si="386"/>
        <v>mobile games</v>
      </c>
      <c r="S1878" s="11">
        <f t="shared" si="382"/>
        <v>41776.284780092588</v>
      </c>
      <c r="T1878" s="11">
        <f t="shared" si="383"/>
        <v>41806.284780092588</v>
      </c>
    </row>
    <row r="1879" spans="1:20" ht="28.5" x14ac:dyDescent="0.4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 t="str">
        <f t="shared" si="389"/>
        <v>0</v>
      </c>
      <c r="P1879">
        <f t="shared" si="390"/>
        <v>30</v>
      </c>
      <c r="Q1879" t="str">
        <f t="shared" si="384"/>
        <v>games</v>
      </c>
      <c r="R1879" t="str">
        <f t="shared" si="386"/>
        <v>mobile games</v>
      </c>
      <c r="S1879" s="11">
        <f t="shared" si="382"/>
        <v>42035.029224537036</v>
      </c>
      <c r="T1879" s="11">
        <f t="shared" si="383"/>
        <v>42064.029224537036</v>
      </c>
    </row>
    <row r="1880" spans="1:20" ht="42.75" x14ac:dyDescent="0.4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 t="str">
        <f t="shared" si="389"/>
        <v>0</v>
      </c>
      <c r="P1880">
        <f t="shared" si="390"/>
        <v>4000</v>
      </c>
      <c r="Q1880" t="str">
        <f t="shared" si="384"/>
        <v>games</v>
      </c>
      <c r="R1880" t="str">
        <f t="shared" si="386"/>
        <v>mobile games</v>
      </c>
      <c r="S1880" s="11">
        <f t="shared" si="382"/>
        <v>41773.008738425924</v>
      </c>
      <c r="T1880" s="11">
        <f t="shared" si="383"/>
        <v>41803.008738425924</v>
      </c>
    </row>
    <row r="1881" spans="1:20" ht="42.75" x14ac:dyDescent="0.4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381"/>
        <v>833.33333333333337</v>
      </c>
      <c r="P1881">
        <f t="shared" ref="P1881:P1944" si="391">AVERAGE($E1881/$D1880)</f>
        <v>7.5000000000000002E-4</v>
      </c>
      <c r="Q1881" t="str">
        <f t="shared" si="384"/>
        <v>games</v>
      </c>
      <c r="R1881" t="str">
        <f t="shared" si="386"/>
        <v>mobile games</v>
      </c>
      <c r="S1881" s="11">
        <f t="shared" si="382"/>
        <v>42413.649641203709</v>
      </c>
      <c r="T1881" s="11">
        <f t="shared" si="383"/>
        <v>42443.607974537037</v>
      </c>
    </row>
    <row r="1882" spans="1:20" ht="28.5" x14ac:dyDescent="0.4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381"/>
        <v>4.9800796812749004</v>
      </c>
      <c r="P1882">
        <f t="shared" si="391"/>
        <v>0.20080000000000001</v>
      </c>
      <c r="Q1882" t="str">
        <f t="shared" si="384"/>
        <v>games</v>
      </c>
      <c r="R1882" t="str">
        <f t="shared" si="386"/>
        <v>mobile games</v>
      </c>
      <c r="S1882" s="11">
        <f t="shared" si="382"/>
        <v>42430.566898148143</v>
      </c>
      <c r="T1882" s="11">
        <f t="shared" si="383"/>
        <v>42459.525231481486</v>
      </c>
    </row>
    <row r="1883" spans="1:20" ht="42.75" x14ac:dyDescent="0.4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381"/>
        <v>0.57909076958267824</v>
      </c>
      <c r="P1883">
        <f t="shared" si="391"/>
        <v>0.69073799999999996</v>
      </c>
      <c r="Q1883" t="str">
        <f t="shared" si="384"/>
        <v>music</v>
      </c>
      <c r="R1883" t="str">
        <f>RIGHT(N1883,10)</f>
        <v>indie rock</v>
      </c>
      <c r="S1883" s="11">
        <f t="shared" si="382"/>
        <v>42043.152650462958</v>
      </c>
      <c r="T1883" s="11">
        <f t="shared" si="383"/>
        <v>42073.110983796301</v>
      </c>
    </row>
    <row r="1884" spans="1:20" ht="42.75" x14ac:dyDescent="0.4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381"/>
        <v>0.99112426035502954</v>
      </c>
      <c r="P1884">
        <f t="shared" si="391"/>
        <v>1.69</v>
      </c>
      <c r="Q1884" t="str">
        <f t="shared" si="384"/>
        <v>music</v>
      </c>
      <c r="R1884" t="str">
        <f t="shared" ref="R1884:R1902" si="392">RIGHT(N1884,10)</f>
        <v>indie rock</v>
      </c>
      <c r="S1884" s="11">
        <f t="shared" si="382"/>
        <v>41067.949212962965</v>
      </c>
      <c r="T1884" s="11">
        <f t="shared" si="383"/>
        <v>41100.991666666669</v>
      </c>
    </row>
    <row r="1885" spans="1:20" ht="42.75" x14ac:dyDescent="0.4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381"/>
        <v>0.95415472779369626</v>
      </c>
      <c r="P1885">
        <f t="shared" si="391"/>
        <v>0.31253731343283581</v>
      </c>
      <c r="Q1885" t="str">
        <f t="shared" si="384"/>
        <v>music</v>
      </c>
      <c r="R1885" t="str">
        <f t="shared" si="392"/>
        <v>indie rock</v>
      </c>
      <c r="S1885" s="11">
        <f t="shared" si="382"/>
        <v>40977.948009259257</v>
      </c>
      <c r="T1885" s="11">
        <f t="shared" si="383"/>
        <v>41007.906342592592</v>
      </c>
    </row>
    <row r="1886" spans="1:20" ht="42.75" x14ac:dyDescent="0.4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381"/>
        <v>0.74019245003700962</v>
      </c>
      <c r="P1886">
        <f t="shared" si="391"/>
        <v>1.3523523523523524</v>
      </c>
      <c r="Q1886" t="str">
        <f t="shared" si="384"/>
        <v>music</v>
      </c>
      <c r="R1886" t="str">
        <f t="shared" si="392"/>
        <v>indie rock</v>
      </c>
      <c r="S1886" s="11">
        <f t="shared" si="382"/>
        <v>41205.198321759257</v>
      </c>
      <c r="T1886" s="11">
        <f t="shared" si="383"/>
        <v>41240.5</v>
      </c>
    </row>
    <row r="1887" spans="1:20" ht="42.75" x14ac:dyDescent="0.4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381"/>
        <v>0.85963923337091319</v>
      </c>
      <c r="P1887">
        <f t="shared" si="391"/>
        <v>5.3220000000000001</v>
      </c>
      <c r="Q1887" t="str">
        <f t="shared" si="384"/>
        <v>music</v>
      </c>
      <c r="R1887" t="str">
        <f t="shared" si="392"/>
        <v>indie rock</v>
      </c>
      <c r="S1887" s="11">
        <f t="shared" si="382"/>
        <v>41099.093865740739</v>
      </c>
      <c r="T1887" s="11">
        <f t="shared" si="383"/>
        <v>41131.916666666664</v>
      </c>
    </row>
    <row r="1888" spans="1:20" ht="42.75" x14ac:dyDescent="0.4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381"/>
        <v>0.97959183673469385</v>
      </c>
      <c r="P1888">
        <f t="shared" si="391"/>
        <v>0.26775956284153007</v>
      </c>
      <c r="Q1888" t="str">
        <f t="shared" si="384"/>
        <v>music</v>
      </c>
      <c r="R1888" t="str">
        <f t="shared" si="392"/>
        <v>indie rock</v>
      </c>
      <c r="S1888" s="11">
        <f t="shared" si="382"/>
        <v>41925.906689814816</v>
      </c>
      <c r="T1888" s="11">
        <f t="shared" si="383"/>
        <v>41955.94835648148</v>
      </c>
    </row>
    <row r="1889" spans="1:20" ht="42.75" x14ac:dyDescent="0.4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381"/>
        <v>0.8995502248875562</v>
      </c>
      <c r="P1889">
        <f t="shared" si="391"/>
        <v>2.7791666666666668</v>
      </c>
      <c r="Q1889" t="str">
        <f t="shared" si="384"/>
        <v>music</v>
      </c>
      <c r="R1889" t="str">
        <f t="shared" si="392"/>
        <v>indie rock</v>
      </c>
      <c r="S1889" s="11">
        <f t="shared" si="382"/>
        <v>42323.800138888888</v>
      </c>
      <c r="T1889" s="11">
        <f t="shared" si="383"/>
        <v>42341.895833333328</v>
      </c>
    </row>
    <row r="1890" spans="1:20" ht="42.75" x14ac:dyDescent="0.4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381"/>
        <v>0.60211946050096343</v>
      </c>
      <c r="P1890">
        <f t="shared" si="391"/>
        <v>1.3839999999999999</v>
      </c>
      <c r="Q1890" t="str">
        <f t="shared" si="384"/>
        <v>music</v>
      </c>
      <c r="R1890" t="str">
        <f t="shared" si="392"/>
        <v>indie rock</v>
      </c>
      <c r="S1890" s="11">
        <f t="shared" si="382"/>
        <v>40299.239953703705</v>
      </c>
      <c r="T1890" s="11">
        <f t="shared" si="383"/>
        <v>40330.207638888889</v>
      </c>
    </row>
    <row r="1891" spans="1:20" ht="42.75" x14ac:dyDescent="0.4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381"/>
        <v>0.93808630393996251</v>
      </c>
      <c r="P1891">
        <f t="shared" si="391"/>
        <v>0.8528</v>
      </c>
      <c r="Q1891" t="str">
        <f t="shared" si="384"/>
        <v>music</v>
      </c>
      <c r="R1891" t="str">
        <f t="shared" si="392"/>
        <v>indie rock</v>
      </c>
      <c r="S1891" s="11">
        <f t="shared" si="382"/>
        <v>41299.793356481481</v>
      </c>
      <c r="T1891" s="11">
        <f t="shared" si="383"/>
        <v>41344.751689814817</v>
      </c>
    </row>
    <row r="1892" spans="1:20" ht="42.75" x14ac:dyDescent="0.4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381"/>
        <v>0.6916374689987913</v>
      </c>
      <c r="P1892">
        <f t="shared" si="391"/>
        <v>8.675065</v>
      </c>
      <c r="Q1892" t="str">
        <f t="shared" si="384"/>
        <v>music</v>
      </c>
      <c r="R1892" t="str">
        <f t="shared" si="392"/>
        <v>indie rock</v>
      </c>
      <c r="S1892" s="11">
        <f t="shared" si="382"/>
        <v>41228.786203703705</v>
      </c>
      <c r="T1892" s="11">
        <f t="shared" si="383"/>
        <v>41258.786203703705</v>
      </c>
    </row>
    <row r="1893" spans="1:20" ht="57" x14ac:dyDescent="0.4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381"/>
        <v>0.94741828517290383</v>
      </c>
      <c r="P1893">
        <f t="shared" si="391"/>
        <v>0.87958333333333338</v>
      </c>
      <c r="Q1893" t="str">
        <f t="shared" si="384"/>
        <v>music</v>
      </c>
      <c r="R1893" t="str">
        <f t="shared" si="392"/>
        <v>indie rock</v>
      </c>
      <c r="S1893" s="11">
        <f t="shared" si="382"/>
        <v>40335.798078703701</v>
      </c>
      <c r="T1893" s="11">
        <f t="shared" si="383"/>
        <v>40381.25</v>
      </c>
    </row>
    <row r="1894" spans="1:20" ht="42.75" x14ac:dyDescent="0.4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381"/>
        <v>0.7320644216691069</v>
      </c>
      <c r="P1894">
        <f t="shared" si="391"/>
        <v>6.83E-2</v>
      </c>
      <c r="Q1894" t="str">
        <f t="shared" si="384"/>
        <v>music</v>
      </c>
      <c r="R1894" t="str">
        <f t="shared" si="392"/>
        <v>indie rock</v>
      </c>
      <c r="S1894" s="11">
        <f t="shared" si="382"/>
        <v>40671.637511574074</v>
      </c>
      <c r="T1894" s="11">
        <f t="shared" si="383"/>
        <v>40701.637511574074</v>
      </c>
    </row>
    <row r="1895" spans="1:20" ht="42.75" x14ac:dyDescent="0.4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381"/>
        <v>0.96153846153846156</v>
      </c>
      <c r="P1895">
        <f t="shared" si="391"/>
        <v>5.2</v>
      </c>
      <c r="Q1895" t="str">
        <f t="shared" si="384"/>
        <v>music</v>
      </c>
      <c r="R1895" t="str">
        <f t="shared" si="392"/>
        <v>indie rock</v>
      </c>
      <c r="S1895" s="11">
        <f t="shared" si="382"/>
        <v>40632.94195601852</v>
      </c>
      <c r="T1895" s="11">
        <f t="shared" si="383"/>
        <v>40649.165972222225</v>
      </c>
    </row>
    <row r="1896" spans="1:20" ht="28.5" x14ac:dyDescent="0.4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381"/>
        <v>0.8733624454148472</v>
      </c>
      <c r="P1896">
        <f t="shared" si="391"/>
        <v>0.45800000000000002</v>
      </c>
      <c r="Q1896" t="str">
        <f t="shared" si="384"/>
        <v>music</v>
      </c>
      <c r="R1896" t="str">
        <f t="shared" si="392"/>
        <v>indie rock</v>
      </c>
      <c r="S1896" s="11">
        <f t="shared" si="382"/>
        <v>40920.904895833337</v>
      </c>
      <c r="T1896" s="11">
        <f t="shared" si="383"/>
        <v>40951.904895833337</v>
      </c>
    </row>
    <row r="1897" spans="1:20" ht="57" x14ac:dyDescent="0.4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381"/>
        <v>0.98309492847854352</v>
      </c>
      <c r="P1897">
        <f t="shared" si="391"/>
        <v>9.2279999999999998</v>
      </c>
      <c r="Q1897" t="str">
        <f t="shared" si="384"/>
        <v>music</v>
      </c>
      <c r="R1897" t="str">
        <f t="shared" si="392"/>
        <v>indie rock</v>
      </c>
      <c r="S1897" s="11">
        <f t="shared" si="382"/>
        <v>42267.746782407412</v>
      </c>
      <c r="T1897" s="11">
        <f t="shared" si="383"/>
        <v>42297.746782407412</v>
      </c>
    </row>
    <row r="1898" spans="1:20" ht="42.75" x14ac:dyDescent="0.4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381"/>
        <v>0.80679785330948117</v>
      </c>
      <c r="P1898">
        <f t="shared" si="391"/>
        <v>6.1618165784832452E-2</v>
      </c>
      <c r="Q1898" t="str">
        <f t="shared" si="384"/>
        <v>music</v>
      </c>
      <c r="R1898" t="str">
        <f t="shared" si="392"/>
        <v>indie rock</v>
      </c>
      <c r="S1898" s="11">
        <f t="shared" si="382"/>
        <v>40981.710243055553</v>
      </c>
      <c r="T1898" s="11">
        <f t="shared" si="383"/>
        <v>41011.710243055553</v>
      </c>
    </row>
    <row r="1899" spans="1:20" ht="42.75" x14ac:dyDescent="0.4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381"/>
        <v>0.97602213341530897</v>
      </c>
      <c r="P1899">
        <f t="shared" si="391"/>
        <v>14.425720620842572</v>
      </c>
      <c r="Q1899" t="str">
        <f t="shared" si="384"/>
        <v>music</v>
      </c>
      <c r="R1899" t="str">
        <f t="shared" si="392"/>
        <v>indie rock</v>
      </c>
      <c r="S1899" s="11">
        <f t="shared" si="382"/>
        <v>41680.583402777782</v>
      </c>
      <c r="T1899" s="11">
        <f t="shared" si="383"/>
        <v>41702.875</v>
      </c>
    </row>
    <row r="1900" spans="1:20" ht="42.75" x14ac:dyDescent="0.4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381"/>
        <v>0.69204152249134943</v>
      </c>
      <c r="P1900">
        <f t="shared" si="391"/>
        <v>0.22755905511811023</v>
      </c>
      <c r="Q1900" t="str">
        <f t="shared" si="384"/>
        <v>music</v>
      </c>
      <c r="R1900" t="str">
        <f t="shared" si="392"/>
        <v>indie rock</v>
      </c>
      <c r="S1900" s="11">
        <f t="shared" si="382"/>
        <v>42366.192974537036</v>
      </c>
      <c r="T1900" s="11">
        <f t="shared" si="383"/>
        <v>42401.75</v>
      </c>
    </row>
    <row r="1901" spans="1:20" ht="42.75" x14ac:dyDescent="0.4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381"/>
        <v>0.75</v>
      </c>
      <c r="P1901">
        <f t="shared" si="391"/>
        <v>1.2</v>
      </c>
      <c r="Q1901" t="str">
        <f t="shared" si="384"/>
        <v>music</v>
      </c>
      <c r="R1901" t="str">
        <f t="shared" si="392"/>
        <v>indie rock</v>
      </c>
      <c r="S1901" s="11">
        <f t="shared" si="382"/>
        <v>42058.941736111112</v>
      </c>
      <c r="T1901" s="11">
        <f t="shared" si="383"/>
        <v>42088.90006944444</v>
      </c>
    </row>
    <row r="1902" spans="1:20" ht="42.75" x14ac:dyDescent="0.4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381"/>
        <v>0.91437433022080306</v>
      </c>
      <c r="P1902">
        <f t="shared" si="391"/>
        <v>3.0379</v>
      </c>
      <c r="Q1902" t="str">
        <f t="shared" si="384"/>
        <v>music</v>
      </c>
      <c r="R1902" t="str">
        <f t="shared" si="392"/>
        <v>indie rock</v>
      </c>
      <c r="S1902" s="11">
        <f t="shared" si="382"/>
        <v>41160.871886574074</v>
      </c>
      <c r="T1902" s="11">
        <f t="shared" si="383"/>
        <v>41188.415972222225</v>
      </c>
    </row>
    <row r="1903" spans="1:20" ht="42.75" x14ac:dyDescent="0.4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381"/>
        <v>37.078651685393261</v>
      </c>
      <c r="P1903">
        <f t="shared" si="391"/>
        <v>1.0680000000000001</v>
      </c>
      <c r="Q1903" t="str">
        <f t="shared" ref="Q1903:Q1922" si="393">LEFT(N1903,10)</f>
        <v>technology</v>
      </c>
      <c r="R1903" t="str">
        <f>RIGHT(N1903,7)</f>
        <v>gadgets</v>
      </c>
      <c r="S1903" s="11">
        <f t="shared" si="382"/>
        <v>42116.54315972222</v>
      </c>
      <c r="T1903" s="11">
        <f t="shared" si="383"/>
        <v>42146.541666666672</v>
      </c>
    </row>
    <row r="1904" spans="1:20" ht="42.75" x14ac:dyDescent="0.4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381"/>
        <v>83.333333333333329</v>
      </c>
      <c r="P1904">
        <f t="shared" si="391"/>
        <v>1.2121212121212121E-4</v>
      </c>
      <c r="Q1904" t="str">
        <f t="shared" si="393"/>
        <v>technology</v>
      </c>
      <c r="R1904" t="str">
        <f t="shared" ref="R1904:R1922" si="394">RIGHT(N1904,7)</f>
        <v>gadgets</v>
      </c>
      <c r="S1904" s="11">
        <f t="shared" si="382"/>
        <v>42037.789895833332</v>
      </c>
      <c r="T1904" s="11">
        <f t="shared" si="383"/>
        <v>42067.789895833332</v>
      </c>
    </row>
    <row r="1905" spans="1:20" ht="42.75" x14ac:dyDescent="0.4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381"/>
        <v>2.1459227467811157</v>
      </c>
      <c r="P1905">
        <f t="shared" si="391"/>
        <v>1.3979999999999999</v>
      </c>
      <c r="Q1905" t="str">
        <f t="shared" si="393"/>
        <v>technology</v>
      </c>
      <c r="R1905" t="str">
        <f t="shared" si="394"/>
        <v>gadgets</v>
      </c>
      <c r="S1905" s="11">
        <f t="shared" si="382"/>
        <v>42702.770729166667</v>
      </c>
      <c r="T1905" s="11">
        <f t="shared" si="383"/>
        <v>42762.770729166667</v>
      </c>
    </row>
    <row r="1906" spans="1:20" ht="42.75" x14ac:dyDescent="0.4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381"/>
        <v>1000</v>
      </c>
      <c r="P1906">
        <f t="shared" si="391"/>
        <v>1.6666666666666666E-2</v>
      </c>
      <c r="Q1906" t="str">
        <f t="shared" si="393"/>
        <v>technology</v>
      </c>
      <c r="R1906" t="str">
        <f t="shared" si="394"/>
        <v>gadgets</v>
      </c>
      <c r="S1906" s="11">
        <f t="shared" si="382"/>
        <v>42326.685428240744</v>
      </c>
      <c r="T1906" s="11">
        <f t="shared" si="383"/>
        <v>42371.685428240744</v>
      </c>
    </row>
    <row r="1907" spans="1:20" ht="57" x14ac:dyDescent="0.4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381"/>
        <v>595.23809523809518</v>
      </c>
      <c r="P1907">
        <f t="shared" si="391"/>
        <v>8.4000000000000003E-4</v>
      </c>
      <c r="Q1907" t="str">
        <f t="shared" si="393"/>
        <v>technology</v>
      </c>
      <c r="R1907" t="str">
        <f t="shared" si="394"/>
        <v>gadgets</v>
      </c>
      <c r="S1907" s="11">
        <f t="shared" si="382"/>
        <v>41859.925856481481</v>
      </c>
      <c r="T1907" s="11">
        <f t="shared" si="383"/>
        <v>41889.925856481481</v>
      </c>
    </row>
    <row r="1908" spans="1:20" ht="42.75" x14ac:dyDescent="0.4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381"/>
        <v>2.3386342376052385</v>
      </c>
      <c r="P1908">
        <f t="shared" si="391"/>
        <v>0.85519999999999996</v>
      </c>
      <c r="Q1908" t="str">
        <f t="shared" si="393"/>
        <v>technology</v>
      </c>
      <c r="R1908" t="str">
        <f t="shared" si="394"/>
        <v>gadgets</v>
      </c>
      <c r="S1908" s="11">
        <f t="shared" si="382"/>
        <v>42514.671099537038</v>
      </c>
      <c r="T1908" s="11">
        <f t="shared" si="383"/>
        <v>42544.671099537038</v>
      </c>
    </row>
    <row r="1909" spans="1:20" ht="42.75" x14ac:dyDescent="0.4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381"/>
        <v>352.94117647058823</v>
      </c>
      <c r="P1909">
        <f t="shared" si="391"/>
        <v>1.6999999999999999E-3</v>
      </c>
      <c r="Q1909" t="str">
        <f t="shared" si="393"/>
        <v>technology</v>
      </c>
      <c r="R1909" t="str">
        <f t="shared" si="394"/>
        <v>gadgets</v>
      </c>
      <c r="S1909" s="11">
        <f t="shared" si="382"/>
        <v>41767.587094907409</v>
      </c>
      <c r="T1909" s="11">
        <f t="shared" si="383"/>
        <v>41782.587094907409</v>
      </c>
    </row>
    <row r="1910" spans="1:20" ht="42.75" x14ac:dyDescent="0.4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381"/>
        <v>57.736720554272516</v>
      </c>
      <c r="P1910">
        <f t="shared" si="391"/>
        <v>1.4433333333333333E-2</v>
      </c>
      <c r="Q1910" t="str">
        <f t="shared" si="393"/>
        <v>technology</v>
      </c>
      <c r="R1910" t="str">
        <f t="shared" si="394"/>
        <v>gadgets</v>
      </c>
      <c r="S1910" s="11">
        <f t="shared" si="382"/>
        <v>42703.917824074073</v>
      </c>
      <c r="T1910" s="11">
        <f t="shared" si="383"/>
        <v>42733.917824074073</v>
      </c>
    </row>
    <row r="1911" spans="1:20" ht="42.75" x14ac:dyDescent="0.4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381"/>
        <v>7.0864547479246811</v>
      </c>
      <c r="P1911">
        <f t="shared" si="391"/>
        <v>0.19756000000000001</v>
      </c>
      <c r="Q1911" t="str">
        <f t="shared" si="393"/>
        <v>technology</v>
      </c>
      <c r="R1911" t="str">
        <f t="shared" si="394"/>
        <v>gadgets</v>
      </c>
      <c r="S1911" s="11">
        <f t="shared" si="382"/>
        <v>41905.429155092592</v>
      </c>
      <c r="T1911" s="11">
        <f t="shared" si="383"/>
        <v>41935.429155092592</v>
      </c>
    </row>
    <row r="1912" spans="1:20" ht="42.75" x14ac:dyDescent="0.4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381"/>
        <v>2.5383742459535328</v>
      </c>
      <c r="P1912">
        <f t="shared" si="391"/>
        <v>0.95674285714285712</v>
      </c>
      <c r="Q1912" t="str">
        <f t="shared" si="393"/>
        <v>technology</v>
      </c>
      <c r="R1912" t="str">
        <f t="shared" si="394"/>
        <v>gadgets</v>
      </c>
      <c r="S1912" s="11">
        <f t="shared" si="382"/>
        <v>42264.963159722218</v>
      </c>
      <c r="T1912" s="11">
        <f t="shared" si="383"/>
        <v>42308.947916666672</v>
      </c>
    </row>
    <row r="1913" spans="1:20" ht="42.75" x14ac:dyDescent="0.4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381"/>
        <v>4250</v>
      </c>
      <c r="P1913">
        <f t="shared" si="391"/>
        <v>1.1764705882352942E-4</v>
      </c>
      <c r="Q1913" t="str">
        <f t="shared" si="393"/>
        <v>technology</v>
      </c>
      <c r="R1913" t="str">
        <f t="shared" si="394"/>
        <v>gadgets</v>
      </c>
      <c r="S1913" s="11">
        <f t="shared" si="382"/>
        <v>41830.033958333333</v>
      </c>
      <c r="T1913" s="11">
        <f t="shared" si="383"/>
        <v>41860.033958333333</v>
      </c>
    </row>
    <row r="1914" spans="1:20" ht="42.75" x14ac:dyDescent="0.4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381"/>
        <v>1.6863406408094435</v>
      </c>
      <c r="P1914">
        <f t="shared" si="391"/>
        <v>6.9764705882352937E-2</v>
      </c>
      <c r="Q1914" t="str">
        <f t="shared" si="393"/>
        <v>technology</v>
      </c>
      <c r="R1914" t="str">
        <f t="shared" si="394"/>
        <v>gadgets</v>
      </c>
      <c r="S1914" s="11">
        <f t="shared" si="382"/>
        <v>42129.226388888885</v>
      </c>
      <c r="T1914" s="11">
        <f t="shared" si="383"/>
        <v>42159.226388888885</v>
      </c>
    </row>
    <row r="1915" spans="1:20" ht="28.5" x14ac:dyDescent="0.4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381"/>
        <v>75.353218210361064</v>
      </c>
      <c r="P1915">
        <f t="shared" si="391"/>
        <v>0.12740000000000001</v>
      </c>
      <c r="Q1915" t="str">
        <f t="shared" si="393"/>
        <v>technology</v>
      </c>
      <c r="R1915" t="str">
        <f t="shared" si="394"/>
        <v>gadgets</v>
      </c>
      <c r="S1915" s="11">
        <f t="shared" si="382"/>
        <v>41890.511319444442</v>
      </c>
      <c r="T1915" s="11">
        <f t="shared" si="383"/>
        <v>41920.511319444442</v>
      </c>
    </row>
    <row r="1916" spans="1:20" ht="42.75" x14ac:dyDescent="0.4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381"/>
        <v>11.1</v>
      </c>
      <c r="P1916">
        <f t="shared" si="391"/>
        <v>1.25E-3</v>
      </c>
      <c r="Q1916" t="str">
        <f t="shared" si="393"/>
        <v>technology</v>
      </c>
      <c r="R1916" t="str">
        <f t="shared" si="394"/>
        <v>gadgets</v>
      </c>
      <c r="S1916" s="11">
        <f t="shared" si="382"/>
        <v>41929.174456018518</v>
      </c>
      <c r="T1916" s="11">
        <f t="shared" si="383"/>
        <v>41944.165972222225</v>
      </c>
    </row>
    <row r="1917" spans="1:20" ht="42.75" x14ac:dyDescent="0.4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381"/>
        <v>62.5</v>
      </c>
      <c r="P1917">
        <f t="shared" si="391"/>
        <v>1.2012012012012012E-2</v>
      </c>
      <c r="Q1917" t="str">
        <f t="shared" si="393"/>
        <v>technology</v>
      </c>
      <c r="R1917" t="str">
        <f t="shared" si="394"/>
        <v>gadgets</v>
      </c>
      <c r="S1917" s="11">
        <f t="shared" si="382"/>
        <v>41864.04886574074</v>
      </c>
      <c r="T1917" s="11">
        <f t="shared" si="383"/>
        <v>41884.04886574074</v>
      </c>
    </row>
    <row r="1918" spans="1:20" ht="28.5" x14ac:dyDescent="0.4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381"/>
        <v>196.07843137254903</v>
      </c>
      <c r="P1918">
        <f t="shared" si="391"/>
        <v>0.20399999999999999</v>
      </c>
      <c r="Q1918" t="str">
        <f t="shared" si="393"/>
        <v>technology</v>
      </c>
      <c r="R1918" t="str">
        <f t="shared" si="394"/>
        <v>gadgets</v>
      </c>
      <c r="S1918" s="11">
        <f t="shared" si="382"/>
        <v>42656.717303240745</v>
      </c>
      <c r="T1918" s="11">
        <f t="shared" si="383"/>
        <v>42681.758969907409</v>
      </c>
    </row>
    <row r="1919" spans="1:20" ht="28.5" x14ac:dyDescent="0.4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381"/>
        <v>1.9022070479209852</v>
      </c>
      <c r="P1919">
        <f t="shared" si="391"/>
        <v>10.251250000000001</v>
      </c>
      <c r="Q1919" t="str">
        <f t="shared" si="393"/>
        <v>technology</v>
      </c>
      <c r="R1919" t="str">
        <f t="shared" si="394"/>
        <v>gadgets</v>
      </c>
      <c r="S1919" s="11">
        <f t="shared" si="382"/>
        <v>42746.270057870366</v>
      </c>
      <c r="T1919" s="11">
        <f t="shared" si="383"/>
        <v>42776.270057870366</v>
      </c>
    </row>
    <row r="1920" spans="1:20" ht="42.75" x14ac:dyDescent="0.4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381"/>
        <v>96.15384615384616</v>
      </c>
      <c r="P1920">
        <f t="shared" si="391"/>
        <v>6.6666666666666664E-4</v>
      </c>
      <c r="Q1920" t="str">
        <f t="shared" si="393"/>
        <v>technology</v>
      </c>
      <c r="R1920" t="str">
        <f t="shared" si="394"/>
        <v>gadgets</v>
      </c>
      <c r="S1920" s="11">
        <f t="shared" si="382"/>
        <v>41828.789942129632</v>
      </c>
      <c r="T1920" s="11">
        <f t="shared" si="383"/>
        <v>41863.789942129632</v>
      </c>
    </row>
    <row r="1921" spans="1:20" ht="42.75" x14ac:dyDescent="0.4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381"/>
        <v>2.109704641350211</v>
      </c>
      <c r="P1921">
        <f t="shared" si="391"/>
        <v>9.4800000000000006E-3</v>
      </c>
      <c r="Q1921" t="str">
        <f t="shared" si="393"/>
        <v>technology</v>
      </c>
      <c r="R1921" t="str">
        <f t="shared" si="394"/>
        <v>gadgets</v>
      </c>
      <c r="S1921" s="11">
        <f t="shared" si="382"/>
        <v>42113.875567129624</v>
      </c>
      <c r="T1921" s="11">
        <f t="shared" si="383"/>
        <v>42143.875567129624</v>
      </c>
    </row>
    <row r="1922" spans="1:20" ht="42.75" x14ac:dyDescent="0.4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si="381"/>
        <v>2.3239600278875203</v>
      </c>
      <c r="P1922">
        <f t="shared" si="391"/>
        <v>8.6059999999999999</v>
      </c>
      <c r="Q1922" t="str">
        <f t="shared" si="393"/>
        <v>technology</v>
      </c>
      <c r="R1922" t="str">
        <f t="shared" si="394"/>
        <v>gadgets</v>
      </c>
      <c r="S1922" s="11">
        <f t="shared" si="382"/>
        <v>42270.875706018516</v>
      </c>
      <c r="T1922" s="11">
        <f t="shared" si="383"/>
        <v>42298.958333333328</v>
      </c>
    </row>
    <row r="1923" spans="1:20" ht="28.5" x14ac:dyDescent="0.4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ref="O1923:O1986" si="395">$D1923/$E1923</f>
        <v>0.73099415204678364</v>
      </c>
      <c r="P1923">
        <f t="shared" si="391"/>
        <v>0.20519999999999999</v>
      </c>
      <c r="Q1923" t="str">
        <f t="shared" ref="Q1923:Q1942" si="396">LEFT(N1923,5)</f>
        <v>music</v>
      </c>
      <c r="R1923" t="str">
        <f>RIGHT(N1923,10)</f>
        <v>indie rock</v>
      </c>
      <c r="S1923" s="11">
        <f t="shared" ref="S1923:S1986" si="397">(((J1923/60)/60)/24)+DATE(1970,1,1)</f>
        <v>41074.221562500003</v>
      </c>
      <c r="T1923" s="11">
        <f t="shared" ref="T1923:T1986" si="398">(((I1923/60)/60)/24)+DATE(1970,1,1)</f>
        <v>41104.221562500003</v>
      </c>
    </row>
    <row r="1924" spans="1:20" ht="42.75" x14ac:dyDescent="0.4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395"/>
        <v>0.86542622241453915</v>
      </c>
      <c r="P1924">
        <f t="shared" si="391"/>
        <v>1.5406666666666666</v>
      </c>
      <c r="Q1924" t="str">
        <f t="shared" si="396"/>
        <v>music</v>
      </c>
      <c r="R1924" t="str">
        <f t="shared" ref="R1924:R1942" si="399">RIGHT(N1924,10)</f>
        <v>indie rock</v>
      </c>
      <c r="S1924" s="11">
        <f t="shared" si="397"/>
        <v>41590.255868055552</v>
      </c>
      <c r="T1924" s="11">
        <f t="shared" si="398"/>
        <v>41620.255868055552</v>
      </c>
    </row>
    <row r="1925" spans="1:20" ht="42.75" x14ac:dyDescent="0.4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395"/>
        <v>0.41528239202657807</v>
      </c>
      <c r="P1925">
        <f t="shared" si="391"/>
        <v>0.15049999999999999</v>
      </c>
      <c r="Q1925" t="str">
        <f t="shared" si="396"/>
        <v>music</v>
      </c>
      <c r="R1925" t="str">
        <f t="shared" si="399"/>
        <v>indie rock</v>
      </c>
      <c r="S1925" s="11">
        <f t="shared" si="397"/>
        <v>40772.848749999997</v>
      </c>
      <c r="T1925" s="11">
        <f t="shared" si="398"/>
        <v>40813.207638888889</v>
      </c>
    </row>
    <row r="1926" spans="1:20" ht="57" x14ac:dyDescent="0.4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395"/>
        <v>0.87412587412587417</v>
      </c>
      <c r="P1926">
        <f t="shared" si="391"/>
        <v>27.456</v>
      </c>
      <c r="Q1926" t="str">
        <f t="shared" si="396"/>
        <v>music</v>
      </c>
      <c r="R1926" t="str">
        <f t="shared" si="399"/>
        <v>indie rock</v>
      </c>
      <c r="S1926" s="11">
        <f t="shared" si="397"/>
        <v>41626.761053240742</v>
      </c>
      <c r="T1926" s="11">
        <f t="shared" si="398"/>
        <v>41654.814583333333</v>
      </c>
    </row>
    <row r="1927" spans="1:20" ht="28.5" x14ac:dyDescent="0.4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395"/>
        <v>0.90634441087613293</v>
      </c>
      <c r="P1927">
        <f t="shared" si="391"/>
        <v>0.55166666666666664</v>
      </c>
      <c r="Q1927" t="str">
        <f t="shared" si="396"/>
        <v>music</v>
      </c>
      <c r="R1927" t="str">
        <f t="shared" si="399"/>
        <v>indie rock</v>
      </c>
      <c r="S1927" s="11">
        <f t="shared" si="397"/>
        <v>41535.90148148148</v>
      </c>
      <c r="T1927" s="11">
        <f t="shared" si="398"/>
        <v>41558</v>
      </c>
    </row>
    <row r="1928" spans="1:20" ht="57" x14ac:dyDescent="0.4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395"/>
        <v>0.51182486035711727</v>
      </c>
      <c r="P1928">
        <f t="shared" si="391"/>
        <v>1.9537933333333333</v>
      </c>
      <c r="Q1928" t="str">
        <f t="shared" si="396"/>
        <v>music</v>
      </c>
      <c r="R1928" t="str">
        <f t="shared" si="399"/>
        <v>indie rock</v>
      </c>
      <c r="S1928" s="11">
        <f t="shared" si="397"/>
        <v>40456.954351851848</v>
      </c>
      <c r="T1928" s="11">
        <f t="shared" si="398"/>
        <v>40484.018055555556</v>
      </c>
    </row>
    <row r="1929" spans="1:20" x14ac:dyDescent="0.4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395"/>
        <v>0.967741935483871</v>
      </c>
      <c r="P1929">
        <f t="shared" si="391"/>
        <v>0.41333333333333333</v>
      </c>
      <c r="Q1929" t="str">
        <f t="shared" si="396"/>
        <v>music</v>
      </c>
      <c r="R1929" t="str">
        <f t="shared" si="399"/>
        <v>indie rock</v>
      </c>
      <c r="S1929" s="11">
        <f t="shared" si="397"/>
        <v>40960.861562500002</v>
      </c>
      <c r="T1929" s="11">
        <f t="shared" si="398"/>
        <v>40976.207638888889</v>
      </c>
    </row>
    <row r="1930" spans="1:20" ht="28.5" x14ac:dyDescent="0.4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395"/>
        <v>0.96958174904942962</v>
      </c>
      <c r="P1930">
        <f t="shared" si="391"/>
        <v>4.3833333333333337</v>
      </c>
      <c r="Q1930" t="str">
        <f t="shared" si="396"/>
        <v>music</v>
      </c>
      <c r="R1930" t="str">
        <f t="shared" si="399"/>
        <v>indie rock</v>
      </c>
      <c r="S1930" s="11">
        <f t="shared" si="397"/>
        <v>41371.648078703707</v>
      </c>
      <c r="T1930" s="11">
        <f t="shared" si="398"/>
        <v>41401.648078703707</v>
      </c>
    </row>
    <row r="1931" spans="1:20" ht="42.75" x14ac:dyDescent="0.4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395"/>
        <v>0.99688473520249221</v>
      </c>
      <c r="P1931">
        <f t="shared" si="391"/>
        <v>1.2588235294117647</v>
      </c>
      <c r="Q1931" t="str">
        <f t="shared" si="396"/>
        <v>music</v>
      </c>
      <c r="R1931" t="str">
        <f t="shared" si="399"/>
        <v>indie rock</v>
      </c>
      <c r="S1931" s="11">
        <f t="shared" si="397"/>
        <v>40687.021597222221</v>
      </c>
      <c r="T1931" s="11">
        <f t="shared" si="398"/>
        <v>40729.021597222221</v>
      </c>
    </row>
    <row r="1932" spans="1:20" ht="28.5" x14ac:dyDescent="0.4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395"/>
        <v>0.78740157480314965</v>
      </c>
      <c r="P1932">
        <f t="shared" si="391"/>
        <v>0.39687499999999998</v>
      </c>
      <c r="Q1932" t="str">
        <f t="shared" si="396"/>
        <v>music</v>
      </c>
      <c r="R1932" t="str">
        <f t="shared" si="399"/>
        <v>indie rock</v>
      </c>
      <c r="S1932" s="11">
        <f t="shared" si="397"/>
        <v>41402.558819444443</v>
      </c>
      <c r="T1932" s="11">
        <f t="shared" si="398"/>
        <v>41462.558819444443</v>
      </c>
    </row>
    <row r="1933" spans="1:20" ht="42.75" x14ac:dyDescent="0.4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395"/>
        <v>0.8291805208912032</v>
      </c>
      <c r="P1933">
        <f t="shared" si="391"/>
        <v>2.4120200000000001</v>
      </c>
      <c r="Q1933" t="str">
        <f t="shared" si="396"/>
        <v>music</v>
      </c>
      <c r="R1933" t="str">
        <f t="shared" si="399"/>
        <v>indie rock</v>
      </c>
      <c r="S1933" s="11">
        <f t="shared" si="397"/>
        <v>41037.892465277779</v>
      </c>
      <c r="T1933" s="11">
        <f t="shared" si="398"/>
        <v>41051.145833333336</v>
      </c>
    </row>
    <row r="1934" spans="1:20" ht="42.75" x14ac:dyDescent="0.4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395"/>
        <v>0.93466263129784588</v>
      </c>
      <c r="P1934">
        <f t="shared" si="391"/>
        <v>2.8085</v>
      </c>
      <c r="Q1934" t="str">
        <f t="shared" si="396"/>
        <v>music</v>
      </c>
      <c r="R1934" t="str">
        <f t="shared" si="399"/>
        <v>indie rock</v>
      </c>
      <c r="S1934" s="11">
        <f t="shared" si="397"/>
        <v>40911.809872685182</v>
      </c>
      <c r="T1934" s="11">
        <f t="shared" si="398"/>
        <v>40932.809872685182</v>
      </c>
    </row>
    <row r="1935" spans="1:20" ht="42.75" x14ac:dyDescent="0.4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395"/>
        <v>0.57993427411560028</v>
      </c>
      <c r="P1935">
        <f t="shared" si="391"/>
        <v>1.9706666666666666</v>
      </c>
      <c r="Q1935" t="str">
        <f t="shared" si="396"/>
        <v>music</v>
      </c>
      <c r="R1935" t="str">
        <f t="shared" si="399"/>
        <v>indie rock</v>
      </c>
      <c r="S1935" s="11">
        <f t="shared" si="397"/>
        <v>41879.130868055552</v>
      </c>
      <c r="T1935" s="11">
        <f t="shared" si="398"/>
        <v>41909.130868055552</v>
      </c>
    </row>
    <row r="1936" spans="1:20" ht="42.75" x14ac:dyDescent="0.4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395"/>
        <v>0.80893059375505583</v>
      </c>
      <c r="P1936">
        <f t="shared" si="391"/>
        <v>1.0301666666666667</v>
      </c>
      <c r="Q1936" t="str">
        <f t="shared" si="396"/>
        <v>music</v>
      </c>
      <c r="R1936" t="str">
        <f t="shared" si="399"/>
        <v>indie rock</v>
      </c>
      <c r="S1936" s="11">
        <f t="shared" si="397"/>
        <v>40865.867141203707</v>
      </c>
      <c r="T1936" s="11">
        <f t="shared" si="398"/>
        <v>40902.208333333336</v>
      </c>
    </row>
    <row r="1937" spans="1:20" ht="42.75" x14ac:dyDescent="0.4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395"/>
        <v>0.92250922509225097</v>
      </c>
      <c r="P1937">
        <f t="shared" si="391"/>
        <v>0.54200000000000004</v>
      </c>
      <c r="Q1937" t="str">
        <f t="shared" si="396"/>
        <v>music</v>
      </c>
      <c r="R1937" t="str">
        <f t="shared" si="399"/>
        <v>indie rock</v>
      </c>
      <c r="S1937" s="11">
        <f t="shared" si="397"/>
        <v>41773.932534722226</v>
      </c>
      <c r="T1937" s="11">
        <f t="shared" si="398"/>
        <v>41811.207638888889</v>
      </c>
    </row>
    <row r="1938" spans="1:20" ht="42.75" x14ac:dyDescent="0.4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395"/>
        <v>0.85822078244560884</v>
      </c>
      <c r="P1938">
        <f t="shared" si="391"/>
        <v>3.4956040000000002</v>
      </c>
      <c r="Q1938" t="str">
        <f t="shared" si="396"/>
        <v>music</v>
      </c>
      <c r="R1938" t="str">
        <f t="shared" si="399"/>
        <v>indie rock</v>
      </c>
      <c r="S1938" s="11">
        <f t="shared" si="397"/>
        <v>40852.889699074076</v>
      </c>
      <c r="T1938" s="11">
        <f t="shared" si="398"/>
        <v>40883.249305555553</v>
      </c>
    </row>
    <row r="1939" spans="1:20" ht="42.75" x14ac:dyDescent="0.4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395"/>
        <v>0.53405965446340353</v>
      </c>
      <c r="P1939">
        <f t="shared" si="391"/>
        <v>0.14979600000000001</v>
      </c>
      <c r="Q1939" t="str">
        <f t="shared" si="396"/>
        <v>music</v>
      </c>
      <c r="R1939" t="str">
        <f t="shared" si="399"/>
        <v>indie rock</v>
      </c>
      <c r="S1939" s="11">
        <f t="shared" si="397"/>
        <v>41059.118993055556</v>
      </c>
      <c r="T1939" s="11">
        <f t="shared" si="398"/>
        <v>41075.165972222225</v>
      </c>
    </row>
    <row r="1940" spans="1:20" ht="42.75" x14ac:dyDescent="0.4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395"/>
        <v>0.86256469235192634</v>
      </c>
      <c r="P1940">
        <f t="shared" si="391"/>
        <v>28.983333333333334</v>
      </c>
      <c r="Q1940" t="str">
        <f t="shared" si="396"/>
        <v>music</v>
      </c>
      <c r="R1940" t="str">
        <f t="shared" si="399"/>
        <v>indie rock</v>
      </c>
      <c r="S1940" s="11">
        <f t="shared" si="397"/>
        <v>41426.259618055556</v>
      </c>
      <c r="T1940" s="11">
        <f t="shared" si="398"/>
        <v>41457.208333333336</v>
      </c>
    </row>
    <row r="1941" spans="1:20" ht="42.75" x14ac:dyDescent="0.4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395"/>
        <v>0.90334236675700086</v>
      </c>
      <c r="P1941">
        <f t="shared" si="391"/>
        <v>0.73799999999999999</v>
      </c>
      <c r="Q1941" t="str">
        <f t="shared" si="396"/>
        <v>music</v>
      </c>
      <c r="R1941" t="str">
        <f t="shared" si="399"/>
        <v>indie rock</v>
      </c>
      <c r="S1941" s="11">
        <f t="shared" si="397"/>
        <v>41313.985046296293</v>
      </c>
      <c r="T1941" s="11">
        <f t="shared" si="398"/>
        <v>41343.943379629629</v>
      </c>
    </row>
    <row r="1942" spans="1:20" ht="42.75" x14ac:dyDescent="0.4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395"/>
        <v>0.58505850585058505</v>
      </c>
      <c r="P1942">
        <f t="shared" si="391"/>
        <v>0.1111</v>
      </c>
      <c r="Q1942" t="str">
        <f t="shared" si="396"/>
        <v>music</v>
      </c>
      <c r="R1942" t="str">
        <f t="shared" si="399"/>
        <v>indie rock</v>
      </c>
      <c r="S1942" s="11">
        <f t="shared" si="397"/>
        <v>40670.507326388892</v>
      </c>
      <c r="T1942" s="11">
        <f t="shared" si="398"/>
        <v>40709.165972222225</v>
      </c>
    </row>
    <row r="1943" spans="1:20" ht="42.75" x14ac:dyDescent="0.4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395"/>
        <v>0.79290599062360123</v>
      </c>
      <c r="P1943">
        <f t="shared" si="391"/>
        <v>485.07060000000001</v>
      </c>
      <c r="Q1943" t="str">
        <f t="shared" ref="Q1943:Q1982" si="400">LEFT(N1943,10)</f>
        <v>technology</v>
      </c>
      <c r="R1943" t="str">
        <f>RIGHT(N1943,8)</f>
        <v>hardware</v>
      </c>
      <c r="S1943" s="11">
        <f t="shared" si="397"/>
        <v>41744.290868055556</v>
      </c>
      <c r="T1943" s="11">
        <f t="shared" si="398"/>
        <v>41774.290868055556</v>
      </c>
    </row>
    <row r="1944" spans="1:20" ht="42.75" x14ac:dyDescent="0.4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395"/>
        <v>0.72233284615995819</v>
      </c>
      <c r="P1944">
        <f t="shared" si="391"/>
        <v>3.322568E-2</v>
      </c>
      <c r="Q1944" t="str">
        <f t="shared" si="400"/>
        <v>technology</v>
      </c>
      <c r="R1944" t="str">
        <f t="shared" ref="R1944:R1982" si="401">RIGHT(N1944,8)</f>
        <v>hardware</v>
      </c>
      <c r="S1944" s="11">
        <f t="shared" si="397"/>
        <v>40638.828009259261</v>
      </c>
      <c r="T1944" s="11">
        <f t="shared" si="398"/>
        <v>40728.828009259261</v>
      </c>
    </row>
    <row r="1945" spans="1:20" ht="42.75" x14ac:dyDescent="0.4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395"/>
        <v>5.8642427796510778E-2</v>
      </c>
      <c r="P1945">
        <f t="shared" ref="P1945:P1983" si="402">AVERAGE($E1945/$D1944)</f>
        <v>28.420833333333334</v>
      </c>
      <c r="Q1945" t="str">
        <f t="shared" si="400"/>
        <v>technology</v>
      </c>
      <c r="R1945" t="str">
        <f t="shared" si="401"/>
        <v>hardware</v>
      </c>
      <c r="S1945" s="11">
        <f t="shared" si="397"/>
        <v>42548.269861111112</v>
      </c>
      <c r="T1945" s="11">
        <f t="shared" si="398"/>
        <v>42593.269861111112</v>
      </c>
    </row>
    <row r="1946" spans="1:20" ht="42.75" x14ac:dyDescent="0.4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395"/>
        <v>0.12689461592489362</v>
      </c>
      <c r="P1946">
        <f t="shared" si="402"/>
        <v>31.522220000000001</v>
      </c>
      <c r="Q1946" t="str">
        <f t="shared" si="400"/>
        <v>technology</v>
      </c>
      <c r="R1946" t="str">
        <f t="shared" si="401"/>
        <v>hardware</v>
      </c>
      <c r="S1946" s="11">
        <f t="shared" si="397"/>
        <v>41730.584374999999</v>
      </c>
      <c r="T1946" s="11">
        <f t="shared" si="398"/>
        <v>41760.584374999999</v>
      </c>
    </row>
    <row r="1947" spans="1:20" ht="42.75" x14ac:dyDescent="0.4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395"/>
        <v>0.28734145934980376</v>
      </c>
      <c r="P1947">
        <f t="shared" si="402"/>
        <v>8.70045</v>
      </c>
      <c r="Q1947" t="str">
        <f t="shared" si="400"/>
        <v>technology</v>
      </c>
      <c r="R1947" t="str">
        <f t="shared" si="401"/>
        <v>hardware</v>
      </c>
      <c r="S1947" s="11">
        <f t="shared" si="397"/>
        <v>42157.251828703709</v>
      </c>
      <c r="T1947" s="11">
        <f t="shared" si="398"/>
        <v>42197.251828703709</v>
      </c>
    </row>
    <row r="1948" spans="1:20" ht="42.75" x14ac:dyDescent="0.4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395"/>
        <v>0.66779449737334162</v>
      </c>
      <c r="P1948">
        <f t="shared" si="402"/>
        <v>0.11230999999999999</v>
      </c>
      <c r="Q1948" t="str">
        <f t="shared" si="400"/>
        <v>technology</v>
      </c>
      <c r="R1948" t="str">
        <f t="shared" si="401"/>
        <v>hardware</v>
      </c>
      <c r="S1948" s="11">
        <f t="shared" si="397"/>
        <v>41689.150011574071</v>
      </c>
      <c r="T1948" s="11">
        <f t="shared" si="398"/>
        <v>41749.108344907407</v>
      </c>
    </row>
    <row r="1949" spans="1:20" ht="57" x14ac:dyDescent="0.4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395"/>
        <v>0.99370241097047451</v>
      </c>
      <c r="P1949">
        <f t="shared" si="402"/>
        <v>0.10734266666666667</v>
      </c>
      <c r="Q1949" t="str">
        <f t="shared" si="400"/>
        <v>technology</v>
      </c>
      <c r="R1949" t="str">
        <f t="shared" si="401"/>
        <v>hardware</v>
      </c>
      <c r="S1949" s="11">
        <f t="shared" si="397"/>
        <v>40102.918055555558</v>
      </c>
      <c r="T1949" s="11">
        <f t="shared" si="398"/>
        <v>40140.249305555553</v>
      </c>
    </row>
    <row r="1950" spans="1:20" ht="28.5" x14ac:dyDescent="0.4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395"/>
        <v>0.12496703994321498</v>
      </c>
      <c r="P1950">
        <f t="shared" si="402"/>
        <v>1000.26375</v>
      </c>
      <c r="Q1950" t="str">
        <f t="shared" si="400"/>
        <v>technology</v>
      </c>
      <c r="R1950" t="str">
        <f t="shared" si="401"/>
        <v>hardware</v>
      </c>
      <c r="S1950" s="11">
        <f t="shared" si="397"/>
        <v>42473.604270833333</v>
      </c>
      <c r="T1950" s="11">
        <f t="shared" si="398"/>
        <v>42527.709722222222</v>
      </c>
    </row>
    <row r="1951" spans="1:20" ht="42.75" x14ac:dyDescent="0.4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395"/>
        <v>0.9433730870752226</v>
      </c>
      <c r="P1951">
        <f t="shared" si="402"/>
        <v>0.53001300000000007</v>
      </c>
      <c r="Q1951" t="str">
        <f t="shared" si="400"/>
        <v>technology</v>
      </c>
      <c r="R1951" t="str">
        <f t="shared" si="401"/>
        <v>hardware</v>
      </c>
      <c r="S1951" s="11">
        <f t="shared" si="397"/>
        <v>41800.423043981478</v>
      </c>
      <c r="T1951" s="11">
        <f t="shared" si="398"/>
        <v>41830.423043981478</v>
      </c>
    </row>
    <row r="1952" spans="1:20" ht="42.75" x14ac:dyDescent="0.4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395"/>
        <v>0.49870668732420587</v>
      </c>
      <c r="P1952">
        <f t="shared" si="402"/>
        <v>1.9249792000000001</v>
      </c>
      <c r="Q1952" t="str">
        <f t="shared" si="400"/>
        <v>technology</v>
      </c>
      <c r="R1952" t="str">
        <f t="shared" si="401"/>
        <v>hardware</v>
      </c>
      <c r="S1952" s="11">
        <f t="shared" si="397"/>
        <v>40624.181400462963</v>
      </c>
      <c r="T1952" s="11">
        <f t="shared" si="398"/>
        <v>40655.181400462963</v>
      </c>
    </row>
    <row r="1953" spans="1:20" ht="42.75" x14ac:dyDescent="0.4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395"/>
        <v>0.47071228182485736</v>
      </c>
      <c r="P1953">
        <f t="shared" si="402"/>
        <v>2.2129583333333334</v>
      </c>
      <c r="Q1953" t="str">
        <f t="shared" si="400"/>
        <v>technology</v>
      </c>
      <c r="R1953" t="str">
        <f t="shared" si="401"/>
        <v>hardware</v>
      </c>
      <c r="S1953" s="11">
        <f t="shared" si="397"/>
        <v>42651.420567129629</v>
      </c>
      <c r="T1953" s="11">
        <f t="shared" si="398"/>
        <v>42681.462233796294</v>
      </c>
    </row>
    <row r="1954" spans="1:20" ht="42.75" x14ac:dyDescent="0.4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395"/>
        <v>0.50384846656598337</v>
      </c>
      <c r="P1954">
        <f t="shared" si="402"/>
        <v>1.3893066000000001</v>
      </c>
      <c r="Q1954" t="str">
        <f t="shared" si="400"/>
        <v>technology</v>
      </c>
      <c r="R1954" t="str">
        <f t="shared" si="401"/>
        <v>hardware</v>
      </c>
      <c r="S1954" s="11">
        <f t="shared" si="397"/>
        <v>41526.60665509259</v>
      </c>
      <c r="T1954" s="11">
        <f t="shared" si="398"/>
        <v>41563.60665509259</v>
      </c>
    </row>
    <row r="1955" spans="1:20" ht="42.75" x14ac:dyDescent="0.4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395"/>
        <v>0.44258232031157796</v>
      </c>
      <c r="P1955">
        <f t="shared" si="402"/>
        <v>0.96834285714285717</v>
      </c>
      <c r="Q1955" t="str">
        <f t="shared" si="400"/>
        <v>technology</v>
      </c>
      <c r="R1955" t="str">
        <f t="shared" si="401"/>
        <v>hardware</v>
      </c>
      <c r="S1955" s="11">
        <f t="shared" si="397"/>
        <v>40941.199826388889</v>
      </c>
      <c r="T1955" s="11">
        <f t="shared" si="398"/>
        <v>40970.125</v>
      </c>
    </row>
    <row r="1956" spans="1:20" ht="28.5" x14ac:dyDescent="0.4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395"/>
        <v>0.14307215987455432</v>
      </c>
      <c r="P1956">
        <f t="shared" si="402"/>
        <v>23.298266666666667</v>
      </c>
      <c r="Q1956" t="str">
        <f t="shared" si="400"/>
        <v>technology</v>
      </c>
      <c r="R1956" t="str">
        <f t="shared" si="401"/>
        <v>hardware</v>
      </c>
      <c r="S1956" s="11">
        <f t="shared" si="397"/>
        <v>42394.580740740741</v>
      </c>
      <c r="T1956" s="11">
        <f t="shared" si="398"/>
        <v>42441.208333333328</v>
      </c>
    </row>
    <row r="1957" spans="1:20" ht="42.75" x14ac:dyDescent="0.4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395"/>
        <v>0.25088104045385101</v>
      </c>
      <c r="P1957">
        <f t="shared" si="402"/>
        <v>3.3482003999999996</v>
      </c>
      <c r="Q1957" t="str">
        <f t="shared" si="400"/>
        <v>technology</v>
      </c>
      <c r="R1957" t="str">
        <f t="shared" si="401"/>
        <v>hardware</v>
      </c>
      <c r="S1957" s="11">
        <f t="shared" si="397"/>
        <v>41020.271770833337</v>
      </c>
      <c r="T1957" s="11">
        <f t="shared" si="398"/>
        <v>41052.791666666664</v>
      </c>
    </row>
    <row r="1958" spans="1:20" ht="42.75" x14ac:dyDescent="0.4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395"/>
        <v>0.34009749461512301</v>
      </c>
      <c r="P1958">
        <f t="shared" si="402"/>
        <v>4.2004761904761905</v>
      </c>
      <c r="Q1958" t="str">
        <f t="shared" si="400"/>
        <v>technology</v>
      </c>
      <c r="R1958" t="str">
        <f t="shared" si="401"/>
        <v>hardware</v>
      </c>
      <c r="S1958" s="11">
        <f t="shared" si="397"/>
        <v>42067.923668981486</v>
      </c>
      <c r="T1958" s="11">
        <f t="shared" si="398"/>
        <v>42112.882002314815</v>
      </c>
    </row>
    <row r="1959" spans="1:20" ht="28.5" x14ac:dyDescent="0.4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395"/>
        <v>0.59699817378258635</v>
      </c>
      <c r="P1959">
        <f t="shared" si="402"/>
        <v>0.83752350000000009</v>
      </c>
      <c r="Q1959" t="str">
        <f t="shared" si="400"/>
        <v>technology</v>
      </c>
      <c r="R1959" t="str">
        <f t="shared" si="401"/>
        <v>hardware</v>
      </c>
      <c r="S1959" s="11">
        <f t="shared" si="397"/>
        <v>41179.098530092589</v>
      </c>
      <c r="T1959" s="11">
        <f t="shared" si="398"/>
        <v>41209.098530092589</v>
      </c>
    </row>
    <row r="1960" spans="1:20" ht="42.75" x14ac:dyDescent="0.4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395"/>
        <v>6.9658658640927726E-2</v>
      </c>
      <c r="P1960">
        <f t="shared" si="402"/>
        <v>3.3496673333333336</v>
      </c>
      <c r="Q1960" t="str">
        <f t="shared" si="400"/>
        <v>technology</v>
      </c>
      <c r="R1960" t="str">
        <f t="shared" si="401"/>
        <v>hardware</v>
      </c>
      <c r="S1960" s="11">
        <f t="shared" si="397"/>
        <v>41326.987974537034</v>
      </c>
      <c r="T1960" s="11">
        <f t="shared" si="398"/>
        <v>41356.94630787037</v>
      </c>
    </row>
    <row r="1961" spans="1:20" ht="42.75" x14ac:dyDescent="0.4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395"/>
        <v>0.63802202962463883</v>
      </c>
      <c r="P1961">
        <f t="shared" si="402"/>
        <v>2.2390628571428572</v>
      </c>
      <c r="Q1961" t="str">
        <f t="shared" si="400"/>
        <v>technology</v>
      </c>
      <c r="R1961" t="str">
        <f t="shared" si="401"/>
        <v>hardware</v>
      </c>
      <c r="S1961" s="11">
        <f t="shared" si="397"/>
        <v>41871.845601851855</v>
      </c>
      <c r="T1961" s="11">
        <f t="shared" si="398"/>
        <v>41913</v>
      </c>
    </row>
    <row r="1962" spans="1:20" ht="42.75" x14ac:dyDescent="0.4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395"/>
        <v>0.84815586681529587</v>
      </c>
      <c r="P1962">
        <f t="shared" si="402"/>
        <v>8.2531999999999996</v>
      </c>
      <c r="Q1962" t="str">
        <f t="shared" si="400"/>
        <v>technology</v>
      </c>
      <c r="R1962" t="str">
        <f t="shared" si="401"/>
        <v>hardware</v>
      </c>
      <c r="S1962" s="11">
        <f t="shared" si="397"/>
        <v>41964.362743055557</v>
      </c>
      <c r="T1962" s="11">
        <f t="shared" si="398"/>
        <v>41994.362743055557</v>
      </c>
    </row>
    <row r="1963" spans="1:20" ht="42.75" x14ac:dyDescent="0.4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395"/>
        <v>9.0466528650930564E-2</v>
      </c>
      <c r="P1963">
        <f t="shared" si="402"/>
        <v>1.579116</v>
      </c>
      <c r="Q1963" t="str">
        <f t="shared" si="400"/>
        <v>technology</v>
      </c>
      <c r="R1963" t="str">
        <f t="shared" si="401"/>
        <v>hardware</v>
      </c>
      <c r="S1963" s="11">
        <f t="shared" si="397"/>
        <v>41148.194641203707</v>
      </c>
      <c r="T1963" s="11">
        <f t="shared" si="398"/>
        <v>41188.165972222225</v>
      </c>
    </row>
    <row r="1964" spans="1:20" ht="42.75" x14ac:dyDescent="0.4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395"/>
        <v>0.5183361409874303</v>
      </c>
      <c r="P1964">
        <f t="shared" si="402"/>
        <v>1.9292499999999999</v>
      </c>
      <c r="Q1964" t="str">
        <f t="shared" si="400"/>
        <v>technology</v>
      </c>
      <c r="R1964" t="str">
        <f t="shared" si="401"/>
        <v>hardware</v>
      </c>
      <c r="S1964" s="11">
        <f t="shared" si="397"/>
        <v>41742.780509259261</v>
      </c>
      <c r="T1964" s="11">
        <f t="shared" si="398"/>
        <v>41772.780509259261</v>
      </c>
    </row>
    <row r="1965" spans="1:20" ht="42.75" x14ac:dyDescent="0.4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395"/>
        <v>0.78812012609922022</v>
      </c>
      <c r="P1965">
        <f t="shared" si="402"/>
        <v>2.4108000000000001</v>
      </c>
      <c r="Q1965" t="str">
        <f t="shared" si="400"/>
        <v>technology</v>
      </c>
      <c r="R1965" t="str">
        <f t="shared" si="401"/>
        <v>hardware</v>
      </c>
      <c r="S1965" s="11">
        <f t="shared" si="397"/>
        <v>41863.429791666669</v>
      </c>
      <c r="T1965" s="11">
        <f t="shared" si="398"/>
        <v>41898.429791666669</v>
      </c>
    </row>
    <row r="1966" spans="1:20" ht="42.75" x14ac:dyDescent="0.4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395"/>
        <v>0.38524141853145971</v>
      </c>
      <c r="P1966">
        <f t="shared" si="402"/>
        <v>12.18648</v>
      </c>
      <c r="Q1966" t="str">
        <f t="shared" si="400"/>
        <v>technology</v>
      </c>
      <c r="R1966" t="str">
        <f t="shared" si="401"/>
        <v>hardware</v>
      </c>
      <c r="S1966" s="11">
        <f t="shared" si="397"/>
        <v>42452.272824074069</v>
      </c>
      <c r="T1966" s="11">
        <f t="shared" si="398"/>
        <v>42482.272824074069</v>
      </c>
    </row>
    <row r="1967" spans="1:20" ht="42.75" x14ac:dyDescent="0.4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395"/>
        <v>0.38127192313558028</v>
      </c>
      <c r="P1967">
        <f t="shared" si="402"/>
        <v>0.14701793721973094</v>
      </c>
      <c r="Q1967" t="str">
        <f t="shared" si="400"/>
        <v>technology</v>
      </c>
      <c r="R1967" t="str">
        <f t="shared" si="401"/>
        <v>hardware</v>
      </c>
      <c r="S1967" s="11">
        <f t="shared" si="397"/>
        <v>40898.089236111111</v>
      </c>
      <c r="T1967" s="11">
        <f t="shared" si="398"/>
        <v>40920.041666666664</v>
      </c>
    </row>
    <row r="1968" spans="1:20" ht="42.75" x14ac:dyDescent="0.4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395"/>
        <v>0.48369210308310667</v>
      </c>
      <c r="P1968">
        <f t="shared" si="402"/>
        <v>41.348618000000002</v>
      </c>
      <c r="Q1968" t="str">
        <f t="shared" si="400"/>
        <v>technology</v>
      </c>
      <c r="R1968" t="str">
        <f t="shared" si="401"/>
        <v>hardware</v>
      </c>
      <c r="S1968" s="11">
        <f t="shared" si="397"/>
        <v>41835.540486111109</v>
      </c>
      <c r="T1968" s="11">
        <f t="shared" si="398"/>
        <v>41865.540486111109</v>
      </c>
    </row>
    <row r="1969" spans="1:20" ht="42.75" x14ac:dyDescent="0.4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395"/>
        <v>0.27017534379812497</v>
      </c>
      <c r="P1969">
        <f t="shared" si="402"/>
        <v>0.74026000000000003</v>
      </c>
      <c r="Q1969" t="str">
        <f t="shared" si="400"/>
        <v>technology</v>
      </c>
      <c r="R1969" t="str">
        <f t="shared" si="401"/>
        <v>hardware</v>
      </c>
      <c r="S1969" s="11">
        <f t="shared" si="397"/>
        <v>41730.663530092592</v>
      </c>
      <c r="T1969" s="11">
        <f t="shared" si="398"/>
        <v>41760.663530092592</v>
      </c>
    </row>
    <row r="1970" spans="1:20" ht="28.5" x14ac:dyDescent="0.4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395"/>
        <v>0.35091905701031001</v>
      </c>
      <c r="P1970">
        <f t="shared" si="402"/>
        <v>7.1241500000000002</v>
      </c>
      <c r="Q1970" t="str">
        <f t="shared" si="400"/>
        <v>technology</v>
      </c>
      <c r="R1970" t="str">
        <f t="shared" si="401"/>
        <v>hardware</v>
      </c>
      <c r="S1970" s="11">
        <f t="shared" si="397"/>
        <v>42676.586979166663</v>
      </c>
      <c r="T1970" s="11">
        <f t="shared" si="398"/>
        <v>42707.628645833334</v>
      </c>
    </row>
    <row r="1971" spans="1:20" ht="42.75" x14ac:dyDescent="0.4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395"/>
        <v>0.17268771154244664</v>
      </c>
      <c r="P1971">
        <f t="shared" si="402"/>
        <v>2.3163200000000002</v>
      </c>
      <c r="Q1971" t="str">
        <f t="shared" si="400"/>
        <v>technology</v>
      </c>
      <c r="R1971" t="str">
        <f t="shared" si="401"/>
        <v>hardware</v>
      </c>
      <c r="S1971" s="11">
        <f t="shared" si="397"/>
        <v>42557.792453703703</v>
      </c>
      <c r="T1971" s="11">
        <f t="shared" si="398"/>
        <v>42587.792453703703</v>
      </c>
    </row>
    <row r="1972" spans="1:20" ht="42.75" x14ac:dyDescent="0.4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395"/>
        <v>8.8354833009365613E-2</v>
      </c>
      <c r="P1972">
        <f t="shared" si="402"/>
        <v>2.8294999999999999</v>
      </c>
      <c r="Q1972" t="str">
        <f t="shared" si="400"/>
        <v>technology</v>
      </c>
      <c r="R1972" t="str">
        <f t="shared" si="401"/>
        <v>hardware</v>
      </c>
      <c r="S1972" s="11">
        <f t="shared" si="397"/>
        <v>41324.193298611113</v>
      </c>
      <c r="T1972" s="11">
        <f t="shared" si="398"/>
        <v>41384.151631944449</v>
      </c>
    </row>
    <row r="1973" spans="1:20" ht="42.75" x14ac:dyDescent="0.4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395"/>
        <v>0.380188068962732</v>
      </c>
      <c r="P1973">
        <f t="shared" si="402"/>
        <v>210.42217400000001</v>
      </c>
      <c r="Q1973" t="str">
        <f t="shared" si="400"/>
        <v>technology</v>
      </c>
      <c r="R1973" t="str">
        <f t="shared" si="401"/>
        <v>hardware</v>
      </c>
      <c r="S1973" s="11">
        <f t="shared" si="397"/>
        <v>41561.500706018516</v>
      </c>
      <c r="T1973" s="11">
        <f t="shared" si="398"/>
        <v>41593.166666666664</v>
      </c>
    </row>
    <row r="1974" spans="1:20" ht="42.75" x14ac:dyDescent="0.4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395"/>
        <v>0.14826236508124777</v>
      </c>
      <c r="P1974">
        <f t="shared" si="402"/>
        <v>4.2154999999999998E-2</v>
      </c>
      <c r="Q1974" t="str">
        <f t="shared" si="400"/>
        <v>technology</v>
      </c>
      <c r="R1974" t="str">
        <f t="shared" si="401"/>
        <v>hardware</v>
      </c>
      <c r="S1974" s="11">
        <f t="shared" si="397"/>
        <v>41201.012083333335</v>
      </c>
      <c r="T1974" s="11">
        <f t="shared" si="398"/>
        <v>41231.053749999999</v>
      </c>
    </row>
    <row r="1975" spans="1:20" ht="42.75" x14ac:dyDescent="0.4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395"/>
        <v>0.38936138067230952</v>
      </c>
      <c r="P1975">
        <f t="shared" si="402"/>
        <v>203.41000400000001</v>
      </c>
      <c r="Q1975" t="str">
        <f t="shared" si="400"/>
        <v>technology</v>
      </c>
      <c r="R1975" t="str">
        <f t="shared" si="401"/>
        <v>hardware</v>
      </c>
      <c r="S1975" s="11">
        <f t="shared" si="397"/>
        <v>42549.722962962958</v>
      </c>
      <c r="T1975" s="11">
        <f t="shared" si="398"/>
        <v>42588.291666666672</v>
      </c>
    </row>
    <row r="1976" spans="1:20" ht="42.75" x14ac:dyDescent="0.4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395"/>
        <v>0.26631442145855083</v>
      </c>
      <c r="P1976">
        <f t="shared" si="402"/>
        <v>0.3792888888888889</v>
      </c>
      <c r="Q1976" t="str">
        <f t="shared" si="400"/>
        <v>technology</v>
      </c>
      <c r="R1976" t="str">
        <f t="shared" si="401"/>
        <v>hardware</v>
      </c>
      <c r="S1976" s="11">
        <f t="shared" si="397"/>
        <v>41445.334131944444</v>
      </c>
      <c r="T1976" s="11">
        <f t="shared" si="398"/>
        <v>41505.334131944444</v>
      </c>
    </row>
    <row r="1977" spans="1:20" ht="28.5" x14ac:dyDescent="0.4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395"/>
        <v>0.47913745675035807</v>
      </c>
      <c r="P1977">
        <f t="shared" si="402"/>
        <v>1.6696669999999998</v>
      </c>
      <c r="Q1977" t="str">
        <f t="shared" si="400"/>
        <v>technology</v>
      </c>
      <c r="R1977" t="str">
        <f t="shared" si="401"/>
        <v>hardware</v>
      </c>
      <c r="S1977" s="11">
        <f t="shared" si="397"/>
        <v>41313.755219907405</v>
      </c>
      <c r="T1977" s="11">
        <f t="shared" si="398"/>
        <v>41343.755219907405</v>
      </c>
    </row>
    <row r="1978" spans="1:20" ht="28.5" x14ac:dyDescent="0.4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395"/>
        <v>0.28851702250432776</v>
      </c>
      <c r="P1978">
        <f t="shared" si="402"/>
        <v>0.86650000000000005</v>
      </c>
      <c r="Q1978" t="str">
        <f t="shared" si="400"/>
        <v>technology</v>
      </c>
      <c r="R1978" t="str">
        <f t="shared" si="401"/>
        <v>hardware</v>
      </c>
      <c r="S1978" s="11">
        <f t="shared" si="397"/>
        <v>41438.899594907409</v>
      </c>
      <c r="T1978" s="11">
        <f t="shared" si="398"/>
        <v>41468.899594907409</v>
      </c>
    </row>
    <row r="1979" spans="1:20" ht="42.75" x14ac:dyDescent="0.4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395"/>
        <v>0.24855218353093231</v>
      </c>
      <c r="P1979">
        <f t="shared" si="402"/>
        <v>50.291249999999998</v>
      </c>
      <c r="Q1979" t="str">
        <f t="shared" si="400"/>
        <v>technology</v>
      </c>
      <c r="R1979" t="str">
        <f t="shared" si="401"/>
        <v>hardware</v>
      </c>
      <c r="S1979" s="11">
        <f t="shared" si="397"/>
        <v>42311.216898148152</v>
      </c>
      <c r="T1979" s="11">
        <f t="shared" si="398"/>
        <v>42357.332638888889</v>
      </c>
    </row>
    <row r="1980" spans="1:20" ht="42.75" x14ac:dyDescent="0.4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395"/>
        <v>9.7385668105708714E-2</v>
      </c>
      <c r="P1980">
        <f t="shared" si="402"/>
        <v>10.2684514</v>
      </c>
      <c r="Q1980" t="str">
        <f t="shared" si="400"/>
        <v>technology</v>
      </c>
      <c r="R1980" t="str">
        <f t="shared" si="401"/>
        <v>hardware</v>
      </c>
      <c r="S1980" s="11">
        <f t="shared" si="397"/>
        <v>41039.225601851853</v>
      </c>
      <c r="T1980" s="11">
        <f t="shared" si="398"/>
        <v>41072.291666666664</v>
      </c>
    </row>
    <row r="1981" spans="1:20" ht="42.75" x14ac:dyDescent="0.4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395"/>
        <v>0.87031327056721053</v>
      </c>
      <c r="P1981">
        <f t="shared" si="402"/>
        <v>4.5960462</v>
      </c>
      <c r="Q1981" t="str">
        <f t="shared" si="400"/>
        <v>technology</v>
      </c>
      <c r="R1981" t="str">
        <f t="shared" si="401"/>
        <v>hardware</v>
      </c>
      <c r="S1981" s="11">
        <f t="shared" si="397"/>
        <v>42290.460023148145</v>
      </c>
      <c r="T1981" s="11">
        <f t="shared" si="398"/>
        <v>42327.207638888889</v>
      </c>
    </row>
    <row r="1982" spans="1:20" ht="28.5" x14ac:dyDescent="0.4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395"/>
        <v>0.28182984906151504</v>
      </c>
      <c r="P1982">
        <f t="shared" si="402"/>
        <v>0.8870600500000001</v>
      </c>
      <c r="Q1982" t="str">
        <f t="shared" si="400"/>
        <v>technology</v>
      </c>
      <c r="R1982" t="str">
        <f t="shared" si="401"/>
        <v>hardware</v>
      </c>
      <c r="S1982" s="11">
        <f t="shared" si="397"/>
        <v>42423.542384259257</v>
      </c>
      <c r="T1982" s="11">
        <f t="shared" si="398"/>
        <v>42463.500717592593</v>
      </c>
    </row>
    <row r="1983" spans="1:20" ht="42.75" x14ac:dyDescent="0.4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395"/>
        <v>19.685039370078741</v>
      </c>
      <c r="P1983">
        <f t="shared" si="402"/>
        <v>7.62E-3</v>
      </c>
      <c r="Q1983" t="str">
        <f t="shared" ref="Q1983:Q2002" si="403">LEFT(N1983,11)</f>
        <v>photography</v>
      </c>
      <c r="R1983" t="str">
        <f>RIGHT(N1983,6)</f>
        <v>people</v>
      </c>
      <c r="S1983" s="11">
        <f t="shared" si="397"/>
        <v>41799.725289351853</v>
      </c>
      <c r="T1983" s="11">
        <f t="shared" si="398"/>
        <v>41829.725289351853</v>
      </c>
    </row>
    <row r="1984" spans="1:20" ht="42.75" x14ac:dyDescent="0.4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 t="str">
        <f>IFERROR($D1984/$E1984,"0")</f>
        <v>0</v>
      </c>
      <c r="P1984">
        <f>AVERAGE(E1984,D1984)</f>
        <v>90000</v>
      </c>
      <c r="Q1984" t="str">
        <f t="shared" si="403"/>
        <v>photography</v>
      </c>
      <c r="R1984" t="str">
        <f t="shared" ref="R1984:R2002" si="404">RIGHT(N1984,6)</f>
        <v>people</v>
      </c>
      <c r="S1984" s="11">
        <f t="shared" si="397"/>
        <v>42678.586655092593</v>
      </c>
      <c r="T1984" s="11">
        <f t="shared" si="398"/>
        <v>42708.628321759257</v>
      </c>
    </row>
    <row r="1985" spans="1:20" ht="42.75" x14ac:dyDescent="0.4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395"/>
        <v>23.255813953488371</v>
      </c>
      <c r="P1985">
        <f t="shared" ref="P1985:P1994" si="405">AVERAGE($E1985/$D1984)</f>
        <v>7.8833333333333325E-3</v>
      </c>
      <c r="Q1985" t="str">
        <f t="shared" si="403"/>
        <v>photography</v>
      </c>
      <c r="R1985" t="str">
        <f t="shared" si="404"/>
        <v>people</v>
      </c>
      <c r="S1985" s="11">
        <f t="shared" si="397"/>
        <v>42593.011782407411</v>
      </c>
      <c r="T1985" s="11">
        <f t="shared" si="398"/>
        <v>42615.291666666672</v>
      </c>
    </row>
    <row r="1986" spans="1:20" ht="57" x14ac:dyDescent="0.4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si="395"/>
        <v>4.7288776796973515</v>
      </c>
      <c r="P1986">
        <f t="shared" si="405"/>
        <v>9.6121212121212121E-2</v>
      </c>
      <c r="Q1986" t="str">
        <f t="shared" si="403"/>
        <v>photography</v>
      </c>
      <c r="R1986" t="str">
        <f t="shared" si="404"/>
        <v>people</v>
      </c>
      <c r="S1986" s="11">
        <f t="shared" si="397"/>
        <v>41913.790289351848</v>
      </c>
      <c r="T1986" s="11">
        <f t="shared" si="398"/>
        <v>41973.831956018519</v>
      </c>
    </row>
    <row r="1987" spans="1:20" ht="42.75" x14ac:dyDescent="0.4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ref="O1987:O2050" si="406">$D1987/$E1987</f>
        <v>31.372549019607842</v>
      </c>
      <c r="P1987">
        <f t="shared" si="405"/>
        <v>3.3999999999999998E-3</v>
      </c>
      <c r="Q1987" t="str">
        <f t="shared" si="403"/>
        <v>photography</v>
      </c>
      <c r="R1987" t="str">
        <f t="shared" si="404"/>
        <v>people</v>
      </c>
      <c r="S1987" s="11">
        <f t="shared" ref="S1987:S2050" si="407">(((J1987/60)/60)/24)+DATE(1970,1,1)</f>
        <v>42555.698738425926</v>
      </c>
      <c r="T1987" s="11">
        <f t="shared" ref="T1987:T2050" si="408">(((I1987/60)/60)/24)+DATE(1970,1,1)</f>
        <v>42584.958333333328</v>
      </c>
    </row>
    <row r="1988" spans="1:20" ht="42.75" x14ac:dyDescent="0.4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406"/>
        <v>2000</v>
      </c>
      <c r="P1988">
        <f t="shared" si="405"/>
        <v>6.2500000000000001E-4</v>
      </c>
      <c r="Q1988" t="str">
        <f t="shared" si="403"/>
        <v>photography</v>
      </c>
      <c r="R1988" t="str">
        <f t="shared" si="404"/>
        <v>people</v>
      </c>
      <c r="S1988" s="11">
        <f t="shared" si="407"/>
        <v>42413.433831018512</v>
      </c>
      <c r="T1988" s="11">
        <f t="shared" si="408"/>
        <v>42443.392164351855</v>
      </c>
    </row>
    <row r="1989" spans="1:20" ht="28.5" x14ac:dyDescent="0.4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406"/>
        <v>2.3544520547945207</v>
      </c>
      <c r="P1989">
        <f t="shared" si="405"/>
        <v>1.1679999999999999</v>
      </c>
      <c r="Q1989" t="str">
        <f t="shared" si="403"/>
        <v>photography</v>
      </c>
      <c r="R1989" t="str">
        <f t="shared" si="404"/>
        <v>people</v>
      </c>
      <c r="S1989" s="11">
        <f t="shared" si="407"/>
        <v>42034.639768518522</v>
      </c>
      <c r="T1989" s="11">
        <f t="shared" si="408"/>
        <v>42064.639768518522</v>
      </c>
    </row>
    <row r="1990" spans="1:20" x14ac:dyDescent="0.4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406"/>
        <v>240</v>
      </c>
      <c r="P1990">
        <f t="shared" si="405"/>
        <v>4.5454545454545452E-3</v>
      </c>
      <c r="Q1990" t="str">
        <f t="shared" si="403"/>
        <v>photography</v>
      </c>
      <c r="R1990" t="str">
        <f t="shared" si="404"/>
        <v>people</v>
      </c>
      <c r="S1990" s="11">
        <f t="shared" si="407"/>
        <v>42206.763217592597</v>
      </c>
      <c r="T1990" s="11">
        <f t="shared" si="408"/>
        <v>42236.763217592597</v>
      </c>
    </row>
    <row r="1991" spans="1:20" ht="42.75" x14ac:dyDescent="0.4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406"/>
        <v>100</v>
      </c>
      <c r="P1991">
        <f t="shared" si="405"/>
        <v>8.3333333333333332E-3</v>
      </c>
      <c r="Q1991" t="str">
        <f t="shared" si="403"/>
        <v>photography</v>
      </c>
      <c r="R1991" t="str">
        <f t="shared" si="404"/>
        <v>people</v>
      </c>
      <c r="S1991" s="11">
        <f t="shared" si="407"/>
        <v>42685.680648148147</v>
      </c>
      <c r="T1991" s="11">
        <f t="shared" si="408"/>
        <v>42715.680648148147</v>
      </c>
    </row>
    <row r="1992" spans="1:20" ht="42.75" x14ac:dyDescent="0.4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406"/>
        <v>5.8939096267190569</v>
      </c>
      <c r="P1992">
        <f t="shared" si="405"/>
        <v>0.1018</v>
      </c>
      <c r="Q1992" t="str">
        <f t="shared" si="403"/>
        <v>photography</v>
      </c>
      <c r="R1992" t="str">
        <f t="shared" si="404"/>
        <v>people</v>
      </c>
      <c r="S1992" s="11">
        <f t="shared" si="407"/>
        <v>42398.195972222224</v>
      </c>
      <c r="T1992" s="11">
        <f t="shared" si="408"/>
        <v>42413.195972222224</v>
      </c>
    </row>
    <row r="1993" spans="1:20" ht="28.5" x14ac:dyDescent="0.4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406"/>
        <v>14.285714285714286</v>
      </c>
      <c r="P1993">
        <f t="shared" si="405"/>
        <v>4.6666666666666669E-2</v>
      </c>
      <c r="Q1993" t="str">
        <f t="shared" si="403"/>
        <v>photography</v>
      </c>
      <c r="R1993" t="str">
        <f t="shared" si="404"/>
        <v>people</v>
      </c>
      <c r="S1993" s="11">
        <f t="shared" si="407"/>
        <v>42167.89335648148</v>
      </c>
      <c r="T1993" s="11">
        <f t="shared" si="408"/>
        <v>42188.89335648148</v>
      </c>
    </row>
    <row r="1994" spans="1:20" ht="28.5" x14ac:dyDescent="0.4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406"/>
        <v>750</v>
      </c>
      <c r="P1994">
        <f t="shared" si="405"/>
        <v>1E-3</v>
      </c>
      <c r="Q1994" t="str">
        <f t="shared" si="403"/>
        <v>photography</v>
      </c>
      <c r="R1994" t="str">
        <f t="shared" si="404"/>
        <v>people</v>
      </c>
      <c r="S1994" s="11">
        <f t="shared" si="407"/>
        <v>42023.143414351856</v>
      </c>
      <c r="T1994" s="11">
        <f t="shared" si="408"/>
        <v>42053.143414351856</v>
      </c>
    </row>
    <row r="1995" spans="1:20" ht="42.75" x14ac:dyDescent="0.4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 t="str">
        <f t="shared" ref="O1995:O1996" si="409">IFERROR($D1995/$E1995,"0")</f>
        <v>0</v>
      </c>
      <c r="P1995">
        <f t="shared" ref="P1995:P1996" si="410">AVERAGE(E1995,D1995)</f>
        <v>1000</v>
      </c>
      <c r="Q1995" t="str">
        <f t="shared" si="403"/>
        <v>photography</v>
      </c>
      <c r="R1995" t="str">
        <f t="shared" si="404"/>
        <v>people</v>
      </c>
      <c r="S1995" s="11">
        <f t="shared" si="407"/>
        <v>42329.58839120371</v>
      </c>
      <c r="T1995" s="11">
        <f t="shared" si="408"/>
        <v>42359.58839120371</v>
      </c>
    </row>
    <row r="1996" spans="1:20" ht="57" x14ac:dyDescent="0.4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 t="str">
        <f t="shared" si="409"/>
        <v>0</v>
      </c>
      <c r="P1996">
        <f t="shared" si="410"/>
        <v>1600</v>
      </c>
      <c r="Q1996" t="str">
        <f t="shared" si="403"/>
        <v>photography</v>
      </c>
      <c r="R1996" t="str">
        <f t="shared" si="404"/>
        <v>people</v>
      </c>
      <c r="S1996" s="11">
        <f t="shared" si="407"/>
        <v>42651.006273148145</v>
      </c>
      <c r="T1996" s="11">
        <f t="shared" si="408"/>
        <v>42711.047939814816</v>
      </c>
    </row>
    <row r="1997" spans="1:20" ht="42.75" x14ac:dyDescent="0.4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406"/>
        <v>12.820512820512821</v>
      </c>
      <c r="P1997">
        <f>AVERAGE($E1997/$D1996)</f>
        <v>2.4375000000000001E-2</v>
      </c>
      <c r="Q1997" t="str">
        <f t="shared" si="403"/>
        <v>photography</v>
      </c>
      <c r="R1997" t="str">
        <f t="shared" si="404"/>
        <v>people</v>
      </c>
      <c r="S1997" s="11">
        <f t="shared" si="407"/>
        <v>42181.902037037042</v>
      </c>
      <c r="T1997" s="11">
        <f t="shared" si="408"/>
        <v>42201.902037037042</v>
      </c>
    </row>
    <row r="1998" spans="1:20" ht="42.75" x14ac:dyDescent="0.4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 t="str">
        <f t="shared" ref="O1998:O1999" si="411">IFERROR($D1998/$E1998,"0")</f>
        <v>0</v>
      </c>
      <c r="P1998">
        <f t="shared" ref="P1998:P1999" si="412">AVERAGE(E1998,D1998)</f>
        <v>66900</v>
      </c>
      <c r="Q1998" t="str">
        <f t="shared" si="403"/>
        <v>photography</v>
      </c>
      <c r="R1998" t="str">
        <f t="shared" si="404"/>
        <v>people</v>
      </c>
      <c r="S1998" s="11">
        <f t="shared" si="407"/>
        <v>41800.819571759261</v>
      </c>
      <c r="T1998" s="11">
        <f t="shared" si="408"/>
        <v>41830.819571759261</v>
      </c>
    </row>
    <row r="1999" spans="1:20" ht="42.75" x14ac:dyDescent="0.4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 t="str">
        <f t="shared" si="411"/>
        <v>0</v>
      </c>
      <c r="P1999">
        <f t="shared" si="412"/>
        <v>3250</v>
      </c>
      <c r="Q1999" t="str">
        <f t="shared" si="403"/>
        <v>photography</v>
      </c>
      <c r="R1999" t="str">
        <f t="shared" si="404"/>
        <v>people</v>
      </c>
      <c r="S1999" s="11">
        <f t="shared" si="407"/>
        <v>41847.930694444447</v>
      </c>
      <c r="T1999" s="11">
        <f t="shared" si="408"/>
        <v>41877.930694444447</v>
      </c>
    </row>
    <row r="2000" spans="1:20" ht="42.75" x14ac:dyDescent="0.4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406"/>
        <v>3.8167938931297711</v>
      </c>
      <c r="P2000">
        <f t="shared" ref="P2000:P2063" si="413">AVERAGE($E2000/$D1999)</f>
        <v>0.10076923076923076</v>
      </c>
      <c r="Q2000" t="str">
        <f t="shared" si="403"/>
        <v>photography</v>
      </c>
      <c r="R2000" t="str">
        <f t="shared" si="404"/>
        <v>people</v>
      </c>
      <c r="S2000" s="11">
        <f t="shared" si="407"/>
        <v>41807.118495370371</v>
      </c>
      <c r="T2000" s="11">
        <f t="shared" si="408"/>
        <v>41852.118495370371</v>
      </c>
    </row>
    <row r="2001" spans="1:20" ht="42.75" x14ac:dyDescent="0.4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406"/>
        <v>131.35593220338984</v>
      </c>
      <c r="P2001">
        <f t="shared" si="413"/>
        <v>9.4399999999999998E-2</v>
      </c>
      <c r="Q2001" t="str">
        <f t="shared" si="403"/>
        <v>photography</v>
      </c>
      <c r="R2001" t="str">
        <f t="shared" si="404"/>
        <v>people</v>
      </c>
      <c r="S2001" s="11">
        <f t="shared" si="407"/>
        <v>41926.482731481483</v>
      </c>
      <c r="T2001" s="11">
        <f t="shared" si="408"/>
        <v>41956.524398148147</v>
      </c>
    </row>
    <row r="2002" spans="1:20" ht="42.75" x14ac:dyDescent="0.4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406"/>
        <v>8</v>
      </c>
      <c r="P2002">
        <f t="shared" si="413"/>
        <v>2.0161290322580645E-2</v>
      </c>
      <c r="Q2002" t="str">
        <f t="shared" si="403"/>
        <v>photography</v>
      </c>
      <c r="R2002" t="str">
        <f t="shared" si="404"/>
        <v>people</v>
      </c>
      <c r="S2002" s="11">
        <f t="shared" si="407"/>
        <v>42345.951539351852</v>
      </c>
      <c r="T2002" s="11">
        <f t="shared" si="408"/>
        <v>42375.951539351852</v>
      </c>
    </row>
    <row r="2003" spans="1:20" ht="28.5" x14ac:dyDescent="0.4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406"/>
        <v>0.26169167011623867</v>
      </c>
      <c r="P2003">
        <f t="shared" si="413"/>
        <v>42.034199999999998</v>
      </c>
      <c r="Q2003" t="str">
        <f t="shared" ref="Q2003:Q2066" si="414">LEFT(N2003,10)</f>
        <v>technology</v>
      </c>
      <c r="R2003" t="str">
        <f>RIGHT(N2003,8)</f>
        <v>hardware</v>
      </c>
      <c r="S2003" s="11">
        <f t="shared" si="407"/>
        <v>42136.209675925929</v>
      </c>
      <c r="T2003" s="11">
        <f t="shared" si="408"/>
        <v>42167.833333333328</v>
      </c>
    </row>
    <row r="2004" spans="1:20" ht="42.75" x14ac:dyDescent="0.4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406"/>
        <v>0.46126691016024318</v>
      </c>
      <c r="P2004">
        <f t="shared" si="413"/>
        <v>1.9708565454545455</v>
      </c>
      <c r="Q2004" t="str">
        <f t="shared" si="414"/>
        <v>technology</v>
      </c>
      <c r="R2004" t="str">
        <f t="shared" ref="R2004:R2067" si="415">RIGHT(N2004,8)</f>
        <v>hardware</v>
      </c>
      <c r="S2004" s="11">
        <f t="shared" si="407"/>
        <v>42728.71230324074</v>
      </c>
      <c r="T2004" s="11">
        <f t="shared" si="408"/>
        <v>42758.71230324074</v>
      </c>
    </row>
    <row r="2005" spans="1:20" ht="57" x14ac:dyDescent="0.4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406"/>
        <v>0.32051282051282054</v>
      </c>
      <c r="P2005">
        <f t="shared" si="413"/>
        <v>3.1199999999999999E-2</v>
      </c>
      <c r="Q2005" t="str">
        <f t="shared" si="414"/>
        <v>technology</v>
      </c>
      <c r="R2005" t="str">
        <f t="shared" si="415"/>
        <v>hardware</v>
      </c>
      <c r="S2005" s="11">
        <f t="shared" si="407"/>
        <v>40347.125601851854</v>
      </c>
      <c r="T2005" s="11">
        <f t="shared" si="408"/>
        <v>40361.958333333336</v>
      </c>
    </row>
    <row r="2006" spans="1:20" ht="42.75" x14ac:dyDescent="0.4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406"/>
        <v>0.42658388891619026</v>
      </c>
      <c r="P2006">
        <f t="shared" si="413"/>
        <v>234.42048</v>
      </c>
      <c r="Q2006" t="str">
        <f t="shared" si="414"/>
        <v>technology</v>
      </c>
      <c r="R2006" t="str">
        <f t="shared" si="415"/>
        <v>hardware</v>
      </c>
      <c r="S2006" s="11">
        <f t="shared" si="407"/>
        <v>41800.604895833334</v>
      </c>
      <c r="T2006" s="11">
        <f t="shared" si="408"/>
        <v>41830.604895833334</v>
      </c>
    </row>
    <row r="2007" spans="1:20" ht="42.75" x14ac:dyDescent="0.4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406"/>
        <v>0.80853750926786128</v>
      </c>
      <c r="P2007">
        <f t="shared" si="413"/>
        <v>0.74208059999999998</v>
      </c>
      <c r="Q2007" t="str">
        <f t="shared" si="414"/>
        <v>technology</v>
      </c>
      <c r="R2007" t="str">
        <f t="shared" si="415"/>
        <v>hardware</v>
      </c>
      <c r="S2007" s="11">
        <f t="shared" si="407"/>
        <v>41535.812708333331</v>
      </c>
      <c r="T2007" s="11">
        <f t="shared" si="408"/>
        <v>41563.165972222225</v>
      </c>
    </row>
    <row r="2008" spans="1:20" ht="57" x14ac:dyDescent="0.4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406"/>
        <v>0.40348612007746931</v>
      </c>
      <c r="P2008">
        <f t="shared" si="413"/>
        <v>4.1306666666666665</v>
      </c>
      <c r="Q2008" t="str">
        <f t="shared" si="414"/>
        <v>technology</v>
      </c>
      <c r="R2008" t="str">
        <f t="shared" si="415"/>
        <v>hardware</v>
      </c>
      <c r="S2008" s="11">
        <f t="shared" si="407"/>
        <v>41941.500520833331</v>
      </c>
      <c r="T2008" s="11">
        <f t="shared" si="408"/>
        <v>41976.542187500003</v>
      </c>
    </row>
    <row r="2009" spans="1:20" ht="57" x14ac:dyDescent="0.4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406"/>
        <v>0.86423551454854064</v>
      </c>
      <c r="P2009">
        <f t="shared" si="413"/>
        <v>0.2314184</v>
      </c>
      <c r="Q2009" t="str">
        <f t="shared" si="414"/>
        <v>technology</v>
      </c>
      <c r="R2009" t="str">
        <f t="shared" si="415"/>
        <v>hardware</v>
      </c>
      <c r="S2009" s="11">
        <f t="shared" si="407"/>
        <v>40347.837800925925</v>
      </c>
      <c r="T2009" s="11">
        <f t="shared" si="408"/>
        <v>40414.166666666664</v>
      </c>
    </row>
    <row r="2010" spans="1:20" ht="42.75" x14ac:dyDescent="0.4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406"/>
        <v>0.85415443175638928</v>
      </c>
      <c r="P2010">
        <f t="shared" si="413"/>
        <v>0.18390000000000001</v>
      </c>
      <c r="Q2010" t="str">
        <f t="shared" si="414"/>
        <v>technology</v>
      </c>
      <c r="R2010" t="str">
        <f t="shared" si="415"/>
        <v>hardware</v>
      </c>
      <c r="S2010" s="11">
        <f t="shared" si="407"/>
        <v>40761.604421296295</v>
      </c>
      <c r="T2010" s="11">
        <f t="shared" si="408"/>
        <v>40805.604421296295</v>
      </c>
    </row>
    <row r="2011" spans="1:20" ht="42.75" x14ac:dyDescent="0.4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406"/>
        <v>0.32769909358430716</v>
      </c>
      <c r="P2011">
        <f t="shared" si="413"/>
        <v>97.135199485609149</v>
      </c>
      <c r="Q2011" t="str">
        <f t="shared" si="414"/>
        <v>technology</v>
      </c>
      <c r="R2011" t="str">
        <f t="shared" si="415"/>
        <v>hardware</v>
      </c>
      <c r="S2011" s="11">
        <f t="shared" si="407"/>
        <v>42661.323414351849</v>
      </c>
      <c r="T2011" s="11">
        <f t="shared" si="408"/>
        <v>42697.365081018521</v>
      </c>
    </row>
    <row r="2012" spans="1:20" ht="28.5" x14ac:dyDescent="0.4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406"/>
        <v>0.31244825075846816</v>
      </c>
      <c r="P2012">
        <f t="shared" si="413"/>
        <v>1.920318</v>
      </c>
      <c r="Q2012" t="str">
        <f t="shared" si="414"/>
        <v>technology</v>
      </c>
      <c r="R2012" t="str">
        <f t="shared" si="415"/>
        <v>hardware</v>
      </c>
      <c r="S2012" s="11">
        <f t="shared" si="407"/>
        <v>42570.996423611112</v>
      </c>
      <c r="T2012" s="11">
        <f t="shared" si="408"/>
        <v>42600.996423611112</v>
      </c>
    </row>
    <row r="2013" spans="1:20" ht="42.75" x14ac:dyDescent="0.4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406"/>
        <v>0.12201609636343226</v>
      </c>
      <c r="P2013">
        <f t="shared" si="413"/>
        <v>13.6594</v>
      </c>
      <c r="Q2013" t="str">
        <f t="shared" si="414"/>
        <v>technology</v>
      </c>
      <c r="R2013" t="str">
        <f t="shared" si="415"/>
        <v>hardware</v>
      </c>
      <c r="S2013" s="11">
        <f t="shared" si="407"/>
        <v>42347.358483796299</v>
      </c>
      <c r="T2013" s="11">
        <f t="shared" si="408"/>
        <v>42380.958333333328</v>
      </c>
    </row>
    <row r="2014" spans="1:20" ht="42.75" x14ac:dyDescent="0.4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406"/>
        <v>0.42571306939123033</v>
      </c>
      <c r="P2014">
        <f t="shared" si="413"/>
        <v>0.2349</v>
      </c>
      <c r="Q2014" t="str">
        <f t="shared" si="414"/>
        <v>technology</v>
      </c>
      <c r="R2014" t="str">
        <f t="shared" si="415"/>
        <v>hardware</v>
      </c>
      <c r="S2014" s="11">
        <f t="shared" si="407"/>
        <v>42010.822233796294</v>
      </c>
      <c r="T2014" s="11">
        <f t="shared" si="408"/>
        <v>42040.822233796294</v>
      </c>
    </row>
    <row r="2015" spans="1:20" ht="42.75" x14ac:dyDescent="0.4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406"/>
        <v>0.20205540864443552</v>
      </c>
      <c r="P2015">
        <f t="shared" si="413"/>
        <v>158.3724</v>
      </c>
      <c r="Q2015" t="str">
        <f t="shared" si="414"/>
        <v>technology</v>
      </c>
      <c r="R2015" t="str">
        <f t="shared" si="415"/>
        <v>hardware</v>
      </c>
      <c r="S2015" s="11">
        <f t="shared" si="407"/>
        <v>42499.960810185185</v>
      </c>
      <c r="T2015" s="11">
        <f t="shared" si="408"/>
        <v>42559.960810185185</v>
      </c>
    </row>
    <row r="2016" spans="1:20" ht="42.75" x14ac:dyDescent="0.4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406"/>
        <v>1.2797899533647527E-2</v>
      </c>
      <c r="P2016">
        <f t="shared" si="413"/>
        <v>14.6508416875</v>
      </c>
      <c r="Q2016" t="str">
        <f t="shared" si="414"/>
        <v>technology</v>
      </c>
      <c r="R2016" t="str">
        <f t="shared" si="415"/>
        <v>hardware</v>
      </c>
      <c r="S2016" s="11">
        <f t="shared" si="407"/>
        <v>41324.214571759258</v>
      </c>
      <c r="T2016" s="11">
        <f t="shared" si="408"/>
        <v>41358.172905092593</v>
      </c>
    </row>
    <row r="2017" spans="1:20" ht="42.75" x14ac:dyDescent="0.4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406"/>
        <v>0.88495466450999938</v>
      </c>
      <c r="P2017">
        <f t="shared" si="413"/>
        <v>0.27120033333333332</v>
      </c>
      <c r="Q2017" t="str">
        <f t="shared" si="414"/>
        <v>technology</v>
      </c>
      <c r="R2017" t="str">
        <f t="shared" si="415"/>
        <v>hardware</v>
      </c>
      <c r="S2017" s="11">
        <f t="shared" si="407"/>
        <v>40765.876886574071</v>
      </c>
      <c r="T2017" s="11">
        <f t="shared" si="408"/>
        <v>40795.876886574071</v>
      </c>
    </row>
    <row r="2018" spans="1:20" ht="28.5" x14ac:dyDescent="0.4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406"/>
        <v>0.10851375010281678</v>
      </c>
      <c r="P2018">
        <f t="shared" si="413"/>
        <v>12.799197222222222</v>
      </c>
      <c r="Q2018" t="str">
        <f t="shared" si="414"/>
        <v>technology</v>
      </c>
      <c r="R2018" t="str">
        <f t="shared" si="415"/>
        <v>hardware</v>
      </c>
      <c r="S2018" s="11">
        <f t="shared" si="407"/>
        <v>41312.88077546296</v>
      </c>
      <c r="T2018" s="11">
        <f t="shared" si="408"/>
        <v>41342.88077546296</v>
      </c>
    </row>
    <row r="2019" spans="1:20" ht="42.75" x14ac:dyDescent="0.4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406"/>
        <v>0.79934517643146741</v>
      </c>
      <c r="P2019">
        <f t="shared" si="413"/>
        <v>3.1275599999999999</v>
      </c>
      <c r="Q2019" t="str">
        <f t="shared" si="414"/>
        <v>technology</v>
      </c>
      <c r="R2019" t="str">
        <f t="shared" si="415"/>
        <v>hardware</v>
      </c>
      <c r="S2019" s="11">
        <f t="shared" si="407"/>
        <v>40961.057349537034</v>
      </c>
      <c r="T2019" s="11">
        <f t="shared" si="408"/>
        <v>40992.166666666664</v>
      </c>
    </row>
    <row r="2020" spans="1:20" ht="42.75" x14ac:dyDescent="0.4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406"/>
        <v>0.97805794707442562</v>
      </c>
      <c r="P2020">
        <f t="shared" si="413"/>
        <v>2.6583291999999998</v>
      </c>
      <c r="Q2020" t="str">
        <f t="shared" si="414"/>
        <v>technology</v>
      </c>
      <c r="R2020" t="str">
        <f t="shared" si="415"/>
        <v>hardware</v>
      </c>
      <c r="S2020" s="11">
        <f t="shared" si="407"/>
        <v>42199.365844907406</v>
      </c>
      <c r="T2020" s="11">
        <f t="shared" si="408"/>
        <v>42229.365844907406</v>
      </c>
    </row>
    <row r="2021" spans="1:20" ht="42.75" x14ac:dyDescent="0.4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406"/>
        <v>0.20622394167162034</v>
      </c>
      <c r="P2021">
        <f t="shared" si="413"/>
        <v>2.9840599999999999</v>
      </c>
      <c r="Q2021" t="str">
        <f t="shared" si="414"/>
        <v>technology</v>
      </c>
      <c r="R2021" t="str">
        <f t="shared" si="415"/>
        <v>hardware</v>
      </c>
      <c r="S2021" s="11">
        <f t="shared" si="407"/>
        <v>42605.70857638889</v>
      </c>
      <c r="T2021" s="11">
        <f t="shared" si="408"/>
        <v>42635.70857638889</v>
      </c>
    </row>
    <row r="2022" spans="1:20" ht="42.75" x14ac:dyDescent="0.4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406"/>
        <v>0.51993067590987874</v>
      </c>
      <c r="P2022">
        <f t="shared" si="413"/>
        <v>7.2124999999999995E-2</v>
      </c>
      <c r="Q2022" t="str">
        <f t="shared" si="414"/>
        <v>technology</v>
      </c>
      <c r="R2022" t="str">
        <f t="shared" si="415"/>
        <v>hardware</v>
      </c>
      <c r="S2022" s="11">
        <f t="shared" si="407"/>
        <v>41737.097499999996</v>
      </c>
      <c r="T2022" s="11">
        <f t="shared" si="408"/>
        <v>41773.961111111108</v>
      </c>
    </row>
    <row r="2023" spans="1:20" ht="42.75" x14ac:dyDescent="0.4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406"/>
        <v>0.3557452863749555</v>
      </c>
      <c r="P2023">
        <f t="shared" si="413"/>
        <v>9.3699999999999992</v>
      </c>
      <c r="Q2023" t="str">
        <f t="shared" si="414"/>
        <v>technology</v>
      </c>
      <c r="R2023" t="str">
        <f t="shared" si="415"/>
        <v>hardware</v>
      </c>
      <c r="S2023" s="11">
        <f t="shared" si="407"/>
        <v>41861.070567129631</v>
      </c>
      <c r="T2023" s="11">
        <f t="shared" si="408"/>
        <v>41906.070567129631</v>
      </c>
    </row>
    <row r="2024" spans="1:20" ht="42.75" x14ac:dyDescent="0.4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406"/>
        <v>0.79912415992072683</v>
      </c>
      <c r="P2024">
        <f t="shared" si="413"/>
        <v>25.0274</v>
      </c>
      <c r="Q2024" t="str">
        <f t="shared" si="414"/>
        <v>technology</v>
      </c>
      <c r="R2024" t="str">
        <f t="shared" si="415"/>
        <v>hardware</v>
      </c>
      <c r="S2024" s="11">
        <f t="shared" si="407"/>
        <v>42502.569120370375</v>
      </c>
      <c r="T2024" s="11">
        <f t="shared" si="408"/>
        <v>42532.569120370375</v>
      </c>
    </row>
    <row r="2025" spans="1:20" ht="42.75" x14ac:dyDescent="0.4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406"/>
        <v>0.61935228138412846</v>
      </c>
      <c r="P2025">
        <f t="shared" si="413"/>
        <v>1.61459</v>
      </c>
      <c r="Q2025" t="str">
        <f t="shared" si="414"/>
        <v>technology</v>
      </c>
      <c r="R2025" t="str">
        <f t="shared" si="415"/>
        <v>hardware</v>
      </c>
      <c r="S2025" s="11">
        <f t="shared" si="407"/>
        <v>42136.420752314814</v>
      </c>
      <c r="T2025" s="11">
        <f t="shared" si="408"/>
        <v>42166.420752314814</v>
      </c>
    </row>
    <row r="2026" spans="1:20" ht="42.75" x14ac:dyDescent="0.4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406"/>
        <v>0.17083796019475528</v>
      </c>
      <c r="P2026">
        <f t="shared" si="413"/>
        <v>0.23413999999999999</v>
      </c>
      <c r="Q2026" t="str">
        <f t="shared" si="414"/>
        <v>technology</v>
      </c>
      <c r="R2026" t="str">
        <f t="shared" si="415"/>
        <v>hardware</v>
      </c>
      <c r="S2026" s="11">
        <f t="shared" si="407"/>
        <v>41099.966944444444</v>
      </c>
      <c r="T2026" s="11">
        <f t="shared" si="408"/>
        <v>41134.125</v>
      </c>
    </row>
    <row r="2027" spans="1:20" ht="42.75" x14ac:dyDescent="0.4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406"/>
        <v>0.49714143673875216</v>
      </c>
      <c r="P2027">
        <f t="shared" si="413"/>
        <v>40.229999999999997</v>
      </c>
      <c r="Q2027" t="str">
        <f t="shared" si="414"/>
        <v>technology</v>
      </c>
      <c r="R2027" t="str">
        <f t="shared" si="415"/>
        <v>hardware</v>
      </c>
      <c r="S2027" s="11">
        <f t="shared" si="407"/>
        <v>42136.184560185182</v>
      </c>
      <c r="T2027" s="11">
        <f t="shared" si="408"/>
        <v>42166.184560185182</v>
      </c>
    </row>
    <row r="2028" spans="1:20" ht="28.5" x14ac:dyDescent="0.4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406"/>
        <v>0.74915861995392985</v>
      </c>
      <c r="P2028">
        <f t="shared" si="413"/>
        <v>0.41713462499999998</v>
      </c>
      <c r="Q2028" t="str">
        <f t="shared" si="414"/>
        <v>technology</v>
      </c>
      <c r="R2028" t="str">
        <f t="shared" si="415"/>
        <v>hardware</v>
      </c>
      <c r="S2028" s="11">
        <f t="shared" si="407"/>
        <v>41704.735937500001</v>
      </c>
      <c r="T2028" s="11">
        <f t="shared" si="408"/>
        <v>41750.165972222225</v>
      </c>
    </row>
    <row r="2029" spans="1:20" ht="42.75" x14ac:dyDescent="0.4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406"/>
        <v>0.83160774725777342</v>
      </c>
      <c r="P2029">
        <f t="shared" si="413"/>
        <v>4.8099600000000002</v>
      </c>
      <c r="Q2029" t="str">
        <f t="shared" si="414"/>
        <v>technology</v>
      </c>
      <c r="R2029" t="str">
        <f t="shared" si="415"/>
        <v>hardware</v>
      </c>
      <c r="S2029" s="11">
        <f t="shared" si="407"/>
        <v>42048.813877314817</v>
      </c>
      <c r="T2029" s="11">
        <f t="shared" si="408"/>
        <v>42093.772210648152</v>
      </c>
    </row>
    <row r="2030" spans="1:20" ht="28.5" x14ac:dyDescent="0.4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406"/>
        <v>0.79260237780713338</v>
      </c>
      <c r="P2030">
        <f t="shared" si="413"/>
        <v>3.7850000000000002E-2</v>
      </c>
      <c r="Q2030" t="str">
        <f t="shared" si="414"/>
        <v>technology</v>
      </c>
      <c r="R2030" t="str">
        <f t="shared" si="415"/>
        <v>hardware</v>
      </c>
      <c r="S2030" s="11">
        <f t="shared" si="407"/>
        <v>40215.919050925928</v>
      </c>
      <c r="T2030" s="11">
        <f t="shared" si="408"/>
        <v>40252.913194444445</v>
      </c>
    </row>
    <row r="2031" spans="1:20" ht="42.75" x14ac:dyDescent="0.4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406"/>
        <v>0.27685492801771872</v>
      </c>
      <c r="P2031">
        <f t="shared" si="413"/>
        <v>3.01</v>
      </c>
      <c r="Q2031" t="str">
        <f t="shared" si="414"/>
        <v>technology</v>
      </c>
      <c r="R2031" t="str">
        <f t="shared" si="415"/>
        <v>hardware</v>
      </c>
      <c r="S2031" s="11">
        <f t="shared" si="407"/>
        <v>41848.021770833337</v>
      </c>
      <c r="T2031" s="11">
        <f t="shared" si="408"/>
        <v>41878.021770833337</v>
      </c>
    </row>
    <row r="2032" spans="1:20" ht="42.75" x14ac:dyDescent="0.4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406"/>
        <v>0.44201041357541748</v>
      </c>
      <c r="P2032">
        <f t="shared" si="413"/>
        <v>29.653600000000001</v>
      </c>
      <c r="Q2032" t="str">
        <f t="shared" si="414"/>
        <v>technology</v>
      </c>
      <c r="R2032" t="str">
        <f t="shared" si="415"/>
        <v>hardware</v>
      </c>
      <c r="S2032" s="11">
        <f t="shared" si="407"/>
        <v>41212.996481481481</v>
      </c>
      <c r="T2032" s="11">
        <f t="shared" si="408"/>
        <v>41242.996481481481</v>
      </c>
    </row>
    <row r="2033" spans="1:20" ht="28.5" x14ac:dyDescent="0.4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406"/>
        <v>0.83090984628167841</v>
      </c>
      <c r="P2033">
        <f t="shared" si="413"/>
        <v>1.836395263671875</v>
      </c>
      <c r="Q2033" t="str">
        <f t="shared" si="414"/>
        <v>technology</v>
      </c>
      <c r="R2033" t="str">
        <f t="shared" si="415"/>
        <v>hardware</v>
      </c>
      <c r="S2033" s="11">
        <f t="shared" si="407"/>
        <v>41975.329317129625</v>
      </c>
      <c r="T2033" s="11">
        <f t="shared" si="408"/>
        <v>42013.041666666672</v>
      </c>
    </row>
    <row r="2034" spans="1:20" ht="42.75" x14ac:dyDescent="0.4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406"/>
        <v>0.32874406616960566</v>
      </c>
      <c r="P2034">
        <f t="shared" si="413"/>
        <v>1.52094</v>
      </c>
      <c r="Q2034" t="str">
        <f t="shared" si="414"/>
        <v>technology</v>
      </c>
      <c r="R2034" t="str">
        <f t="shared" si="415"/>
        <v>hardware</v>
      </c>
      <c r="S2034" s="11">
        <f t="shared" si="407"/>
        <v>42689.565671296295</v>
      </c>
      <c r="T2034" s="11">
        <f t="shared" si="408"/>
        <v>42719.208333333328</v>
      </c>
    </row>
    <row r="2035" spans="1:20" ht="42.75" x14ac:dyDescent="0.4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406"/>
        <v>0.55967225592692915</v>
      </c>
      <c r="P2035">
        <f t="shared" si="413"/>
        <v>1.7867599999999999</v>
      </c>
      <c r="Q2035" t="str">
        <f t="shared" si="414"/>
        <v>technology</v>
      </c>
      <c r="R2035" t="str">
        <f t="shared" si="415"/>
        <v>hardware</v>
      </c>
      <c r="S2035" s="11">
        <f t="shared" si="407"/>
        <v>41725.082384259258</v>
      </c>
      <c r="T2035" s="11">
        <f t="shared" si="408"/>
        <v>41755.082384259258</v>
      </c>
    </row>
    <row r="2036" spans="1:20" ht="42.75" x14ac:dyDescent="0.4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406"/>
        <v>0.25851818239578012</v>
      </c>
      <c r="P2036">
        <f t="shared" si="413"/>
        <v>12.068783600000001</v>
      </c>
      <c r="Q2036" t="str">
        <f t="shared" si="414"/>
        <v>technology</v>
      </c>
      <c r="R2036" t="str">
        <f t="shared" si="415"/>
        <v>hardware</v>
      </c>
      <c r="S2036" s="11">
        <f t="shared" si="407"/>
        <v>42076.130011574074</v>
      </c>
      <c r="T2036" s="11">
        <f t="shared" si="408"/>
        <v>42131.290277777778</v>
      </c>
    </row>
    <row r="2037" spans="1:20" ht="42.75" x14ac:dyDescent="0.4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406"/>
        <v>0.47385184808736214</v>
      </c>
      <c r="P2037">
        <f t="shared" si="413"/>
        <v>2.1644761538461541</v>
      </c>
      <c r="Q2037" t="str">
        <f t="shared" si="414"/>
        <v>technology</v>
      </c>
      <c r="R2037" t="str">
        <f t="shared" si="415"/>
        <v>hardware</v>
      </c>
      <c r="S2037" s="11">
        <f t="shared" si="407"/>
        <v>42311.625081018516</v>
      </c>
      <c r="T2037" s="11">
        <f t="shared" si="408"/>
        <v>42357.041666666672</v>
      </c>
    </row>
    <row r="2038" spans="1:20" ht="42.75" x14ac:dyDescent="0.4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406"/>
        <v>0.75948405716383338</v>
      </c>
      <c r="P2038">
        <f t="shared" si="413"/>
        <v>0.49375625000000001</v>
      </c>
      <c r="Q2038" t="str">
        <f t="shared" si="414"/>
        <v>technology</v>
      </c>
      <c r="R2038" t="str">
        <f t="shared" si="415"/>
        <v>hardware</v>
      </c>
      <c r="S2038" s="11">
        <f t="shared" si="407"/>
        <v>41738.864803240744</v>
      </c>
      <c r="T2038" s="11">
        <f t="shared" si="408"/>
        <v>41768.864803240744</v>
      </c>
    </row>
    <row r="2039" spans="1:20" ht="42.75" x14ac:dyDescent="0.4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406"/>
        <v>0.33280483924860654</v>
      </c>
      <c r="P2039">
        <f t="shared" si="413"/>
        <v>1.0015879999999999</v>
      </c>
      <c r="Q2039" t="str">
        <f t="shared" si="414"/>
        <v>technology</v>
      </c>
      <c r="R2039" t="str">
        <f t="shared" si="415"/>
        <v>hardware</v>
      </c>
      <c r="S2039" s="11">
        <f t="shared" si="407"/>
        <v>41578.210104166668</v>
      </c>
      <c r="T2039" s="11">
        <f t="shared" si="408"/>
        <v>41638.251770833333</v>
      </c>
    </row>
    <row r="2040" spans="1:20" ht="42.75" x14ac:dyDescent="0.4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406"/>
        <v>0.23780505930263665</v>
      </c>
      <c r="P2040">
        <f t="shared" si="413"/>
        <v>3.3641000000000001</v>
      </c>
      <c r="Q2040" t="str">
        <f t="shared" si="414"/>
        <v>technology</v>
      </c>
      <c r="R2040" t="str">
        <f t="shared" si="415"/>
        <v>hardware</v>
      </c>
      <c r="S2040" s="11">
        <f t="shared" si="407"/>
        <v>41424.27107638889</v>
      </c>
      <c r="T2040" s="11">
        <f t="shared" si="408"/>
        <v>41456.75</v>
      </c>
    </row>
    <row r="2041" spans="1:20" ht="28.5" x14ac:dyDescent="0.4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406"/>
        <v>0.73412383788196467</v>
      </c>
      <c r="P2041">
        <f t="shared" si="413"/>
        <v>21.283874999999998</v>
      </c>
      <c r="Q2041" t="str">
        <f t="shared" si="414"/>
        <v>technology</v>
      </c>
      <c r="R2041" t="str">
        <f t="shared" si="415"/>
        <v>hardware</v>
      </c>
      <c r="S2041" s="11">
        <f t="shared" si="407"/>
        <v>42675.438946759255</v>
      </c>
      <c r="T2041" s="11">
        <f t="shared" si="408"/>
        <v>42705.207638888889</v>
      </c>
    </row>
    <row r="2042" spans="1:20" ht="28.5" x14ac:dyDescent="0.4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406"/>
        <v>0.4029474261061578</v>
      </c>
      <c r="P2042">
        <f t="shared" si="413"/>
        <v>5.9561120000000002E-2</v>
      </c>
      <c r="Q2042" t="str">
        <f t="shared" si="414"/>
        <v>technology</v>
      </c>
      <c r="R2042" t="str">
        <f t="shared" si="415"/>
        <v>hardware</v>
      </c>
      <c r="S2042" s="11">
        <f t="shared" si="407"/>
        <v>41578.927118055559</v>
      </c>
      <c r="T2042" s="11">
        <f t="shared" si="408"/>
        <v>41593.968784722223</v>
      </c>
    </row>
    <row r="2043" spans="1:20" ht="42.75" x14ac:dyDescent="0.4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406"/>
        <v>0.5498639810152226</v>
      </c>
      <c r="P2043">
        <f t="shared" si="413"/>
        <v>5.7590000000000003</v>
      </c>
      <c r="Q2043" t="str">
        <f t="shared" si="414"/>
        <v>technology</v>
      </c>
      <c r="R2043" t="str">
        <f t="shared" si="415"/>
        <v>hardware</v>
      </c>
      <c r="S2043" s="11">
        <f t="shared" si="407"/>
        <v>42654.525775462964</v>
      </c>
      <c r="T2043" s="11">
        <f t="shared" si="408"/>
        <v>42684.567442129628</v>
      </c>
    </row>
    <row r="2044" spans="1:20" ht="42.75" x14ac:dyDescent="0.4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406"/>
        <v>0.80951995466688254</v>
      </c>
      <c r="P2044">
        <f t="shared" si="413"/>
        <v>1.3003157894736843</v>
      </c>
      <c r="Q2044" t="str">
        <f t="shared" si="414"/>
        <v>technology</v>
      </c>
      <c r="R2044" t="str">
        <f t="shared" si="415"/>
        <v>hardware</v>
      </c>
      <c r="S2044" s="11">
        <f t="shared" si="407"/>
        <v>42331.708032407405</v>
      </c>
      <c r="T2044" s="11">
        <f t="shared" si="408"/>
        <v>42391.708032407405</v>
      </c>
    </row>
    <row r="2045" spans="1:20" ht="42.75" x14ac:dyDescent="0.4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406"/>
        <v>0.19754671230922835</v>
      </c>
      <c r="P2045">
        <f t="shared" si="413"/>
        <v>0.70109999999999995</v>
      </c>
      <c r="Q2045" t="str">
        <f t="shared" si="414"/>
        <v>technology</v>
      </c>
      <c r="R2045" t="str">
        <f t="shared" si="415"/>
        <v>hardware</v>
      </c>
      <c r="S2045" s="11">
        <f t="shared" si="407"/>
        <v>42661.176817129628</v>
      </c>
      <c r="T2045" s="11">
        <f t="shared" si="408"/>
        <v>42715.207638888889</v>
      </c>
    </row>
    <row r="2046" spans="1:20" ht="42.75" x14ac:dyDescent="0.4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406"/>
        <v>0.92410054213898474</v>
      </c>
      <c r="P2046">
        <f t="shared" si="413"/>
        <v>11.71985559566787</v>
      </c>
      <c r="Q2046" t="str">
        <f t="shared" si="414"/>
        <v>technology</v>
      </c>
      <c r="R2046" t="str">
        <f t="shared" si="415"/>
        <v>hardware</v>
      </c>
      <c r="S2046" s="11">
        <f t="shared" si="407"/>
        <v>42138.684189814812</v>
      </c>
      <c r="T2046" s="11">
        <f t="shared" si="408"/>
        <v>42168.684189814812</v>
      </c>
    </row>
    <row r="2047" spans="1:20" ht="42.75" x14ac:dyDescent="0.4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406"/>
        <v>0.12207271497939337</v>
      </c>
      <c r="P2047">
        <f t="shared" si="413"/>
        <v>2.6760006666666669</v>
      </c>
      <c r="Q2047" t="str">
        <f t="shared" si="414"/>
        <v>technology</v>
      </c>
      <c r="R2047" t="str">
        <f t="shared" si="415"/>
        <v>hardware</v>
      </c>
      <c r="S2047" s="11">
        <f t="shared" si="407"/>
        <v>41069.088506944441</v>
      </c>
      <c r="T2047" s="11">
        <f t="shared" si="408"/>
        <v>41099.088506944441</v>
      </c>
    </row>
    <row r="2048" spans="1:20" ht="42.75" x14ac:dyDescent="0.4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406"/>
        <v>0.82576383154417832</v>
      </c>
      <c r="P2048">
        <f t="shared" si="413"/>
        <v>2.4714285714285715</v>
      </c>
      <c r="Q2048" t="str">
        <f t="shared" si="414"/>
        <v>technology</v>
      </c>
      <c r="R2048" t="str">
        <f t="shared" si="415"/>
        <v>hardware</v>
      </c>
      <c r="S2048" s="11">
        <f t="shared" si="407"/>
        <v>41387.171805555554</v>
      </c>
      <c r="T2048" s="11">
        <f t="shared" si="408"/>
        <v>41417.171805555554</v>
      </c>
    </row>
    <row r="2049" spans="1:20" ht="42.75" x14ac:dyDescent="0.4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406"/>
        <v>0.97088340482865887</v>
      </c>
      <c r="P2049">
        <f t="shared" si="413"/>
        <v>10.0939</v>
      </c>
      <c r="Q2049" t="str">
        <f t="shared" si="414"/>
        <v>technology</v>
      </c>
      <c r="R2049" t="str">
        <f t="shared" si="415"/>
        <v>hardware</v>
      </c>
      <c r="S2049" s="11">
        <f t="shared" si="407"/>
        <v>42081.903587962966</v>
      </c>
      <c r="T2049" s="11">
        <f t="shared" si="408"/>
        <v>42111</v>
      </c>
    </row>
    <row r="2050" spans="1:20" ht="42.75" x14ac:dyDescent="0.4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si="406"/>
        <v>0.67416202651518908</v>
      </c>
      <c r="P2050">
        <f t="shared" si="413"/>
        <v>1.286555612244898</v>
      </c>
      <c r="Q2050" t="str">
        <f t="shared" si="414"/>
        <v>technology</v>
      </c>
      <c r="R2050" t="str">
        <f t="shared" si="415"/>
        <v>hardware</v>
      </c>
      <c r="S2050" s="11">
        <f t="shared" si="407"/>
        <v>41387.651516203703</v>
      </c>
      <c r="T2050" s="11">
        <f t="shared" si="408"/>
        <v>41417.651516203703</v>
      </c>
    </row>
    <row r="2051" spans="1:20" x14ac:dyDescent="0.4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ref="O2051:O2114" si="416">$D2051/$E2051</f>
        <v>0.83201112898086127</v>
      </c>
      <c r="P2051">
        <f t="shared" si="413"/>
        <v>0.70700411764705884</v>
      </c>
      <c r="Q2051" t="str">
        <f t="shared" si="414"/>
        <v>technology</v>
      </c>
      <c r="R2051" t="str">
        <f t="shared" si="415"/>
        <v>hardware</v>
      </c>
      <c r="S2051" s="11">
        <f t="shared" ref="S2051:S2114" si="417">(((J2051/60)/60)/24)+DATE(1970,1,1)</f>
        <v>41575.527349537035</v>
      </c>
      <c r="T2051" s="11">
        <f t="shared" ref="T2051:T2114" si="418">(((I2051/60)/60)/24)+DATE(1970,1,1)</f>
        <v>41610.957638888889</v>
      </c>
    </row>
    <row r="2052" spans="1:20" ht="42.75" x14ac:dyDescent="0.4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416"/>
        <v>0.21129587761742769</v>
      </c>
      <c r="P2052">
        <f t="shared" si="413"/>
        <v>0.94654000000000005</v>
      </c>
      <c r="Q2052" t="str">
        <f t="shared" si="414"/>
        <v>technology</v>
      </c>
      <c r="R2052" t="str">
        <f t="shared" si="415"/>
        <v>hardware</v>
      </c>
      <c r="S2052" s="11">
        <f t="shared" si="417"/>
        <v>42115.071504629625</v>
      </c>
      <c r="T2052" s="11">
        <f t="shared" si="418"/>
        <v>42155.071504629625</v>
      </c>
    </row>
    <row r="2053" spans="1:20" ht="42.75" x14ac:dyDescent="0.4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416"/>
        <v>0.76709176335219098</v>
      </c>
      <c r="P2053">
        <f t="shared" si="413"/>
        <v>1.0428999999999999</v>
      </c>
      <c r="Q2053" t="str">
        <f t="shared" si="414"/>
        <v>technology</v>
      </c>
      <c r="R2053" t="str">
        <f t="shared" si="415"/>
        <v>hardware</v>
      </c>
      <c r="S2053" s="11">
        <f t="shared" si="417"/>
        <v>41604.022418981483</v>
      </c>
      <c r="T2053" s="11">
        <f t="shared" si="418"/>
        <v>41634.022418981483</v>
      </c>
    </row>
    <row r="2054" spans="1:20" ht="42.75" x14ac:dyDescent="0.4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416"/>
        <v>0.28324760372527247</v>
      </c>
      <c r="P2054">
        <f t="shared" si="413"/>
        <v>22.0655</v>
      </c>
      <c r="Q2054" t="str">
        <f t="shared" si="414"/>
        <v>technology</v>
      </c>
      <c r="R2054" t="str">
        <f t="shared" si="415"/>
        <v>hardware</v>
      </c>
      <c r="S2054" s="11">
        <f t="shared" si="417"/>
        <v>42375.08394675926</v>
      </c>
      <c r="T2054" s="11">
        <f t="shared" si="418"/>
        <v>42420.08394675926</v>
      </c>
    </row>
    <row r="2055" spans="1:20" ht="42.75" x14ac:dyDescent="0.4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416"/>
        <v>0.98990298950702826</v>
      </c>
      <c r="P2055">
        <f t="shared" si="413"/>
        <v>0.10102</v>
      </c>
      <c r="Q2055" t="str">
        <f t="shared" si="414"/>
        <v>technology</v>
      </c>
      <c r="R2055" t="str">
        <f t="shared" si="415"/>
        <v>hardware</v>
      </c>
      <c r="S2055" s="11">
        <f t="shared" si="417"/>
        <v>42303.617488425924</v>
      </c>
      <c r="T2055" s="11">
        <f t="shared" si="418"/>
        <v>42333.659155092595</v>
      </c>
    </row>
    <row r="2056" spans="1:20" ht="42.75" x14ac:dyDescent="0.4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416"/>
        <v>0.88034811479739417</v>
      </c>
      <c r="P2056">
        <f t="shared" si="413"/>
        <v>7.9513999999999996</v>
      </c>
      <c r="Q2056" t="str">
        <f t="shared" si="414"/>
        <v>technology</v>
      </c>
      <c r="R2056" t="str">
        <f t="shared" si="415"/>
        <v>hardware</v>
      </c>
      <c r="S2056" s="11">
        <f t="shared" si="417"/>
        <v>41731.520949074074</v>
      </c>
      <c r="T2056" s="11">
        <f t="shared" si="418"/>
        <v>41761.520949074074</v>
      </c>
    </row>
    <row r="2057" spans="1:20" ht="42.75" x14ac:dyDescent="0.4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416"/>
        <v>0.59731209556993525</v>
      </c>
      <c r="P2057">
        <f t="shared" si="413"/>
        <v>0.28699999999999998</v>
      </c>
      <c r="Q2057" t="str">
        <f t="shared" si="414"/>
        <v>technology</v>
      </c>
      <c r="R2057" t="str">
        <f t="shared" si="415"/>
        <v>hardware</v>
      </c>
      <c r="S2057" s="11">
        <f t="shared" si="417"/>
        <v>41946.674108796295</v>
      </c>
      <c r="T2057" s="11">
        <f t="shared" si="418"/>
        <v>41976.166666666672</v>
      </c>
    </row>
    <row r="2058" spans="1:20" ht="42.75" x14ac:dyDescent="0.4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416"/>
        <v>0.65166957745744603</v>
      </c>
      <c r="P2058">
        <f t="shared" si="413"/>
        <v>12.787666666666667</v>
      </c>
      <c r="Q2058" t="str">
        <f t="shared" si="414"/>
        <v>technology</v>
      </c>
      <c r="R2058" t="str">
        <f t="shared" si="415"/>
        <v>hardware</v>
      </c>
      <c r="S2058" s="11">
        <f t="shared" si="417"/>
        <v>41351.76090277778</v>
      </c>
      <c r="T2058" s="11">
        <f t="shared" si="418"/>
        <v>41381.76090277778</v>
      </c>
    </row>
    <row r="2059" spans="1:20" ht="42.75" x14ac:dyDescent="0.4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416"/>
        <v>0.49448109648216254</v>
      </c>
      <c r="P2059">
        <f t="shared" si="413"/>
        <v>0.60669660000000003</v>
      </c>
      <c r="Q2059" t="str">
        <f t="shared" si="414"/>
        <v>technology</v>
      </c>
      <c r="R2059" t="str">
        <f t="shared" si="415"/>
        <v>hardware</v>
      </c>
      <c r="S2059" s="11">
        <f t="shared" si="417"/>
        <v>42396.494583333333</v>
      </c>
      <c r="T2059" s="11">
        <f t="shared" si="418"/>
        <v>42426.494583333333</v>
      </c>
    </row>
    <row r="2060" spans="1:20" ht="28.5" x14ac:dyDescent="0.4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416"/>
        <v>0.59424326833797581</v>
      </c>
      <c r="P2060">
        <f t="shared" si="413"/>
        <v>0.28720000000000001</v>
      </c>
      <c r="Q2060" t="str">
        <f t="shared" si="414"/>
        <v>technology</v>
      </c>
      <c r="R2060" t="str">
        <f t="shared" si="415"/>
        <v>hardware</v>
      </c>
      <c r="S2060" s="11">
        <f t="shared" si="417"/>
        <v>42026.370717592596</v>
      </c>
      <c r="T2060" s="11">
        <f t="shared" si="418"/>
        <v>42065.833333333328</v>
      </c>
    </row>
    <row r="2061" spans="1:20" ht="42.75" x14ac:dyDescent="0.4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416"/>
        <v>0.69707461021911377</v>
      </c>
      <c r="P2061">
        <f t="shared" si="413"/>
        <v>16.811328124999999</v>
      </c>
      <c r="Q2061" t="str">
        <f t="shared" si="414"/>
        <v>technology</v>
      </c>
      <c r="R2061" t="str">
        <f t="shared" si="415"/>
        <v>hardware</v>
      </c>
      <c r="S2061" s="11">
        <f t="shared" si="417"/>
        <v>42361.602476851855</v>
      </c>
      <c r="T2061" s="11">
        <f t="shared" si="418"/>
        <v>42400.915972222225</v>
      </c>
    </row>
    <row r="2062" spans="1:20" ht="42.75" x14ac:dyDescent="0.4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416"/>
        <v>0.50916496945010181</v>
      </c>
      <c r="P2062">
        <f t="shared" si="413"/>
        <v>1.6366666666666667</v>
      </c>
      <c r="Q2062" t="str">
        <f t="shared" si="414"/>
        <v>technology</v>
      </c>
      <c r="R2062" t="str">
        <f t="shared" si="415"/>
        <v>hardware</v>
      </c>
      <c r="S2062" s="11">
        <f t="shared" si="417"/>
        <v>41783.642939814818</v>
      </c>
      <c r="T2062" s="11">
        <f t="shared" si="418"/>
        <v>41843.642939814818</v>
      </c>
    </row>
    <row r="2063" spans="1:20" ht="42.75" x14ac:dyDescent="0.4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416"/>
        <v>0.92661230541141582</v>
      </c>
      <c r="P2063">
        <f t="shared" si="413"/>
        <v>0.21584</v>
      </c>
      <c r="Q2063" t="str">
        <f t="shared" si="414"/>
        <v>technology</v>
      </c>
      <c r="R2063" t="str">
        <f t="shared" si="415"/>
        <v>hardware</v>
      </c>
      <c r="S2063" s="11">
        <f t="shared" si="417"/>
        <v>42705.764513888891</v>
      </c>
      <c r="T2063" s="11">
        <f t="shared" si="418"/>
        <v>42735.764513888891</v>
      </c>
    </row>
    <row r="2064" spans="1:20" ht="42.75" x14ac:dyDescent="0.4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416"/>
        <v>0.86973916522434924</v>
      </c>
      <c r="P2064">
        <f t="shared" ref="P2064:P2127" si="419">AVERAGE($E2064/$D2063)</f>
        <v>22.9954</v>
      </c>
      <c r="Q2064" t="str">
        <f t="shared" si="414"/>
        <v>technology</v>
      </c>
      <c r="R2064" t="str">
        <f t="shared" si="415"/>
        <v>hardware</v>
      </c>
      <c r="S2064" s="11">
        <f t="shared" si="417"/>
        <v>42423.3830787037</v>
      </c>
      <c r="T2064" s="11">
        <f t="shared" si="418"/>
        <v>42453.341412037036</v>
      </c>
    </row>
    <row r="2065" spans="1:20" ht="28.5" x14ac:dyDescent="0.4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416"/>
        <v>0.67544748395812226</v>
      </c>
      <c r="P2065">
        <f t="shared" si="419"/>
        <v>5.9220000000000002E-2</v>
      </c>
      <c r="Q2065" t="str">
        <f t="shared" si="414"/>
        <v>technology</v>
      </c>
      <c r="R2065" t="str">
        <f t="shared" si="415"/>
        <v>hardware</v>
      </c>
      <c r="S2065" s="11">
        <f t="shared" si="417"/>
        <v>42472.73265046296</v>
      </c>
      <c r="T2065" s="11">
        <f t="shared" si="418"/>
        <v>42505.73265046296</v>
      </c>
    </row>
    <row r="2066" spans="1:20" ht="42.75" x14ac:dyDescent="0.4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416"/>
        <v>0.52310349124983502</v>
      </c>
      <c r="P2066">
        <f t="shared" si="419"/>
        <v>125.1960675</v>
      </c>
      <c r="Q2066" t="str">
        <f t="shared" si="414"/>
        <v>technology</v>
      </c>
      <c r="R2066" t="str">
        <f t="shared" si="415"/>
        <v>hardware</v>
      </c>
      <c r="S2066" s="11">
        <f t="shared" si="417"/>
        <v>41389.364849537036</v>
      </c>
      <c r="T2066" s="11">
        <f t="shared" si="418"/>
        <v>41425.5</v>
      </c>
    </row>
    <row r="2067" spans="1:20" ht="42.75" x14ac:dyDescent="0.4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416"/>
        <v>0.50196991819772718</v>
      </c>
      <c r="P2067">
        <f t="shared" si="419"/>
        <v>0.30418934807338471</v>
      </c>
      <c r="Q2067" t="str">
        <f t="shared" ref="Q2067:Q2082" si="420">LEFT(N2067,10)</f>
        <v>technology</v>
      </c>
      <c r="R2067" t="str">
        <f t="shared" si="415"/>
        <v>hardware</v>
      </c>
      <c r="S2067" s="11">
        <f t="shared" si="417"/>
        <v>41603.333668981482</v>
      </c>
      <c r="T2067" s="11">
        <f t="shared" si="418"/>
        <v>41633.333668981482</v>
      </c>
    </row>
    <row r="2068" spans="1:20" ht="42.75" x14ac:dyDescent="0.4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416"/>
        <v>0.45745654162854527</v>
      </c>
      <c r="P2068">
        <f t="shared" si="419"/>
        <v>0.10929999999999999</v>
      </c>
      <c r="Q2068" t="str">
        <f t="shared" si="420"/>
        <v>technology</v>
      </c>
      <c r="R2068" t="str">
        <f t="shared" ref="R2068:R2082" si="421">RIGHT(N2068,8)</f>
        <v>hardware</v>
      </c>
      <c r="S2068" s="11">
        <f t="shared" si="417"/>
        <v>41844.771793981483</v>
      </c>
      <c r="T2068" s="11">
        <f t="shared" si="418"/>
        <v>41874.771793981483</v>
      </c>
    </row>
    <row r="2069" spans="1:20" ht="42.75" x14ac:dyDescent="0.4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416"/>
        <v>0.78821656050955413</v>
      </c>
      <c r="P2069">
        <f t="shared" si="419"/>
        <v>0.314</v>
      </c>
      <c r="Q2069" t="str">
        <f t="shared" si="420"/>
        <v>technology</v>
      </c>
      <c r="R2069" t="str">
        <f t="shared" si="421"/>
        <v>hardware</v>
      </c>
      <c r="S2069" s="11">
        <f t="shared" si="417"/>
        <v>42115.853888888887</v>
      </c>
      <c r="T2069" s="11">
        <f t="shared" si="418"/>
        <v>42148.853888888887</v>
      </c>
    </row>
    <row r="2070" spans="1:20" ht="42.75" x14ac:dyDescent="0.4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416"/>
        <v>0.95035461532116094</v>
      </c>
      <c r="P2070">
        <f t="shared" si="419"/>
        <v>53.143373737373743</v>
      </c>
      <c r="Q2070" t="str">
        <f t="shared" si="420"/>
        <v>technology</v>
      </c>
      <c r="R2070" t="str">
        <f t="shared" si="421"/>
        <v>hardware</v>
      </c>
      <c r="S2070" s="11">
        <f t="shared" si="417"/>
        <v>42633.841608796298</v>
      </c>
      <c r="T2070" s="11">
        <f t="shared" si="418"/>
        <v>42663.841608796298</v>
      </c>
    </row>
    <row r="2071" spans="1:20" ht="42.75" x14ac:dyDescent="0.4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416"/>
        <v>0.7787758049309903</v>
      </c>
      <c r="P2071">
        <f t="shared" si="419"/>
        <v>2.5681332000000001</v>
      </c>
      <c r="Q2071" t="str">
        <f t="shared" si="420"/>
        <v>technology</v>
      </c>
      <c r="R2071" t="str">
        <f t="shared" si="421"/>
        <v>hardware</v>
      </c>
      <c r="S2071" s="11">
        <f t="shared" si="417"/>
        <v>42340.972118055557</v>
      </c>
      <c r="T2071" s="11">
        <f t="shared" si="418"/>
        <v>42371.972118055557</v>
      </c>
    </row>
    <row r="2072" spans="1:20" ht="42.75" x14ac:dyDescent="0.4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416"/>
        <v>0.31513214120945193</v>
      </c>
      <c r="P2072">
        <f t="shared" si="419"/>
        <v>7.9331800000000001</v>
      </c>
      <c r="Q2072" t="str">
        <f t="shared" si="420"/>
        <v>technology</v>
      </c>
      <c r="R2072" t="str">
        <f t="shared" si="421"/>
        <v>hardware</v>
      </c>
      <c r="S2072" s="11">
        <f t="shared" si="417"/>
        <v>42519.6565162037</v>
      </c>
      <c r="T2072" s="11">
        <f t="shared" si="418"/>
        <v>42549.6565162037</v>
      </c>
    </row>
    <row r="2073" spans="1:20" ht="42.75" x14ac:dyDescent="0.4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416"/>
        <v>0.3562141559505575</v>
      </c>
      <c r="P2073">
        <f t="shared" si="419"/>
        <v>0.44916800000000001</v>
      </c>
      <c r="Q2073" t="str">
        <f t="shared" si="420"/>
        <v>technology</v>
      </c>
      <c r="R2073" t="str">
        <f t="shared" si="421"/>
        <v>hardware</v>
      </c>
      <c r="S2073" s="11">
        <f t="shared" si="417"/>
        <v>42600.278749999998</v>
      </c>
      <c r="T2073" s="11">
        <f t="shared" si="418"/>
        <v>42645.278749999998</v>
      </c>
    </row>
    <row r="2074" spans="1:20" ht="42.75" x14ac:dyDescent="0.4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416"/>
        <v>0.90308564788501133</v>
      </c>
      <c r="P2074">
        <f t="shared" si="419"/>
        <v>3.95865</v>
      </c>
      <c r="Q2074" t="str">
        <f t="shared" si="420"/>
        <v>technology</v>
      </c>
      <c r="R2074" t="str">
        <f t="shared" si="421"/>
        <v>hardware</v>
      </c>
      <c r="S2074" s="11">
        <f t="shared" si="417"/>
        <v>42467.581388888888</v>
      </c>
      <c r="T2074" s="11">
        <f t="shared" si="418"/>
        <v>42497.581388888888</v>
      </c>
    </row>
    <row r="2075" spans="1:20" ht="42.75" x14ac:dyDescent="0.4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416"/>
        <v>0.65528952984942102</v>
      </c>
      <c r="P2075">
        <f t="shared" si="419"/>
        <v>2.1343258741258739</v>
      </c>
      <c r="Q2075" t="str">
        <f t="shared" si="420"/>
        <v>technology</v>
      </c>
      <c r="R2075" t="str">
        <f t="shared" si="421"/>
        <v>hardware</v>
      </c>
      <c r="S2075" s="11">
        <f t="shared" si="417"/>
        <v>42087.668032407411</v>
      </c>
      <c r="T2075" s="11">
        <f t="shared" si="418"/>
        <v>42132.668032407411</v>
      </c>
    </row>
    <row r="2076" spans="1:20" ht="28.5" x14ac:dyDescent="0.4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416"/>
        <v>0.97560975609756095</v>
      </c>
      <c r="P2076">
        <f t="shared" si="419"/>
        <v>6.1500000000000001E-3</v>
      </c>
      <c r="Q2076" t="str">
        <f t="shared" si="420"/>
        <v>technology</v>
      </c>
      <c r="R2076" t="str">
        <f t="shared" si="421"/>
        <v>hardware</v>
      </c>
      <c r="S2076" s="11">
        <f t="shared" si="417"/>
        <v>42466.826180555552</v>
      </c>
      <c r="T2076" s="11">
        <f t="shared" si="418"/>
        <v>42496.826180555552</v>
      </c>
    </row>
    <row r="2077" spans="1:20" ht="42.75" x14ac:dyDescent="0.4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416"/>
        <v>5.9581481653622974E-2</v>
      </c>
      <c r="P2077">
        <f t="shared" si="419"/>
        <v>279.70100000000002</v>
      </c>
      <c r="Q2077" t="str">
        <f t="shared" si="420"/>
        <v>technology</v>
      </c>
      <c r="R2077" t="str">
        <f t="shared" si="421"/>
        <v>hardware</v>
      </c>
      <c r="S2077" s="11">
        <f t="shared" si="417"/>
        <v>41450.681574074071</v>
      </c>
      <c r="T2077" s="11">
        <f t="shared" si="418"/>
        <v>41480.681574074071</v>
      </c>
    </row>
    <row r="2078" spans="1:20" ht="28.5" x14ac:dyDescent="0.4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416"/>
        <v>0.18404371998667193</v>
      </c>
      <c r="P2078">
        <f t="shared" si="419"/>
        <v>97.269225922592256</v>
      </c>
      <c r="Q2078" t="str">
        <f t="shared" si="420"/>
        <v>technology</v>
      </c>
      <c r="R2078" t="str">
        <f t="shared" si="421"/>
        <v>hardware</v>
      </c>
      <c r="S2078" s="11">
        <f t="shared" si="417"/>
        <v>41803.880659722221</v>
      </c>
      <c r="T2078" s="11">
        <f t="shared" si="418"/>
        <v>41843.880659722221</v>
      </c>
    </row>
    <row r="2079" spans="1:20" ht="42.75" x14ac:dyDescent="0.4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416"/>
        <v>0.86574090106312984</v>
      </c>
      <c r="P2079">
        <f t="shared" si="419"/>
        <v>0.32264804469273745</v>
      </c>
      <c r="Q2079" t="str">
        <f t="shared" si="420"/>
        <v>technology</v>
      </c>
      <c r="R2079" t="str">
        <f t="shared" si="421"/>
        <v>hardware</v>
      </c>
      <c r="S2079" s="11">
        <f t="shared" si="417"/>
        <v>42103.042546296296</v>
      </c>
      <c r="T2079" s="11">
        <f t="shared" si="418"/>
        <v>42160.875</v>
      </c>
    </row>
    <row r="2080" spans="1:20" ht="42.75" x14ac:dyDescent="0.4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416"/>
        <v>0.76216607598795783</v>
      </c>
      <c r="P2080">
        <f t="shared" si="419"/>
        <v>0.52481999999999995</v>
      </c>
      <c r="Q2080" t="str">
        <f t="shared" si="420"/>
        <v>technology</v>
      </c>
      <c r="R2080" t="str">
        <f t="shared" si="421"/>
        <v>hardware</v>
      </c>
      <c r="S2080" s="11">
        <f t="shared" si="417"/>
        <v>42692.771493055552</v>
      </c>
      <c r="T2080" s="11">
        <f t="shared" si="418"/>
        <v>42722.771493055552</v>
      </c>
    </row>
    <row r="2081" spans="1:20" ht="42.75" x14ac:dyDescent="0.4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416"/>
        <v>0.34701738557101713</v>
      </c>
      <c r="P2081">
        <f t="shared" si="419"/>
        <v>1.44085</v>
      </c>
      <c r="Q2081" t="str">
        <f t="shared" si="420"/>
        <v>technology</v>
      </c>
      <c r="R2081" t="str">
        <f t="shared" si="421"/>
        <v>hardware</v>
      </c>
      <c r="S2081" s="11">
        <f t="shared" si="417"/>
        <v>42150.71056712963</v>
      </c>
      <c r="T2081" s="11">
        <f t="shared" si="418"/>
        <v>42180.791666666672</v>
      </c>
    </row>
    <row r="2082" spans="1:20" ht="42.75" x14ac:dyDescent="0.4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416"/>
        <v>0.19692792437967704</v>
      </c>
      <c r="P2082">
        <f t="shared" si="419"/>
        <v>0.50780000000000003</v>
      </c>
      <c r="Q2082" t="str">
        <f t="shared" si="420"/>
        <v>technology</v>
      </c>
      <c r="R2082" t="str">
        <f t="shared" si="421"/>
        <v>hardware</v>
      </c>
      <c r="S2082" s="11">
        <f t="shared" si="417"/>
        <v>42289.957175925927</v>
      </c>
      <c r="T2082" s="11">
        <f t="shared" si="418"/>
        <v>42319.998842592591</v>
      </c>
    </row>
    <row r="2083" spans="1:20" ht="42.75" x14ac:dyDescent="0.4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416"/>
        <v>0.87281795511221949</v>
      </c>
      <c r="P2083">
        <f t="shared" si="419"/>
        <v>4.01</v>
      </c>
      <c r="Q2083" t="str">
        <f t="shared" ref="Q2083:Q2122" si="422">LEFT(N2083,5)</f>
        <v>music</v>
      </c>
      <c r="R2083" t="str">
        <f>RIGHT(N2083,10)</f>
        <v>indie rock</v>
      </c>
      <c r="S2083" s="11">
        <f t="shared" si="417"/>
        <v>41004.156886574077</v>
      </c>
      <c r="T2083" s="11">
        <f t="shared" si="418"/>
        <v>41045.207638888889</v>
      </c>
    </row>
    <row r="2084" spans="1:20" ht="42.75" x14ac:dyDescent="0.4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416"/>
        <v>0.90307043949428056</v>
      </c>
      <c r="P2084">
        <f t="shared" si="419"/>
        <v>0.47457142857142859</v>
      </c>
      <c r="Q2084" t="str">
        <f t="shared" si="422"/>
        <v>music</v>
      </c>
      <c r="R2084" t="str">
        <f t="shared" ref="R2084:R2122" si="423">RIGHT(N2084,10)</f>
        <v>indie rock</v>
      </c>
      <c r="S2084" s="11">
        <f t="shared" si="417"/>
        <v>40811.120324074072</v>
      </c>
      <c r="T2084" s="11">
        <f t="shared" si="418"/>
        <v>40871.161990740737</v>
      </c>
    </row>
    <row r="2085" spans="1:20" ht="42.75" x14ac:dyDescent="0.4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416"/>
        <v>0.88235294117647056</v>
      </c>
      <c r="P2085">
        <f t="shared" si="419"/>
        <v>0.56666666666666665</v>
      </c>
      <c r="Q2085" t="str">
        <f t="shared" si="422"/>
        <v>music</v>
      </c>
      <c r="R2085" t="str">
        <f t="shared" si="423"/>
        <v>indie rock</v>
      </c>
      <c r="S2085" s="11">
        <f t="shared" si="417"/>
        <v>41034.72216435185</v>
      </c>
      <c r="T2085" s="11">
        <f t="shared" si="418"/>
        <v>41064.72216435185</v>
      </c>
    </row>
    <row r="2086" spans="1:20" ht="42.75" x14ac:dyDescent="0.4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416"/>
        <v>0.92307692307692313</v>
      </c>
      <c r="P2086">
        <f t="shared" si="419"/>
        <v>4.333333333333333</v>
      </c>
      <c r="Q2086" t="str">
        <f t="shared" si="422"/>
        <v>music</v>
      </c>
      <c r="R2086" t="str">
        <f t="shared" si="423"/>
        <v>indie rock</v>
      </c>
      <c r="S2086" s="11">
        <f t="shared" si="417"/>
        <v>41731.833124999997</v>
      </c>
      <c r="T2086" s="11">
        <f t="shared" si="418"/>
        <v>41763.290972222225</v>
      </c>
    </row>
    <row r="2087" spans="1:20" ht="42.75" x14ac:dyDescent="0.4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416"/>
        <v>0.80949811117107395</v>
      </c>
      <c r="P2087">
        <f t="shared" si="419"/>
        <v>2.4706666666666668</v>
      </c>
      <c r="Q2087" t="str">
        <f t="shared" si="422"/>
        <v>music</v>
      </c>
      <c r="R2087" t="str">
        <f t="shared" si="423"/>
        <v>indie rock</v>
      </c>
      <c r="S2087" s="11">
        <f t="shared" si="417"/>
        <v>41075.835497685184</v>
      </c>
      <c r="T2087" s="11">
        <f t="shared" si="418"/>
        <v>41105.835497685184</v>
      </c>
    </row>
    <row r="2088" spans="1:20" ht="42.75" x14ac:dyDescent="0.4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416"/>
        <v>0.99304865938430986</v>
      </c>
      <c r="P2088">
        <f t="shared" si="419"/>
        <v>0.67133333333333334</v>
      </c>
      <c r="Q2088" t="str">
        <f t="shared" si="422"/>
        <v>music</v>
      </c>
      <c r="R2088" t="str">
        <f t="shared" si="423"/>
        <v>indie rock</v>
      </c>
      <c r="S2088" s="11">
        <f t="shared" si="417"/>
        <v>40860.67050925926</v>
      </c>
      <c r="T2088" s="11">
        <f t="shared" si="418"/>
        <v>40891.207638888889</v>
      </c>
    </row>
    <row r="2089" spans="1:20" ht="42.75" x14ac:dyDescent="0.4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416"/>
        <v>0.96587250482936249</v>
      </c>
      <c r="P2089">
        <f t="shared" si="419"/>
        <v>0.38824999999999998</v>
      </c>
      <c r="Q2089" t="str">
        <f t="shared" si="422"/>
        <v>music</v>
      </c>
      <c r="R2089" t="str">
        <f t="shared" si="423"/>
        <v>indie rock</v>
      </c>
      <c r="S2089" s="11">
        <f t="shared" si="417"/>
        <v>40764.204375000001</v>
      </c>
      <c r="T2089" s="11">
        <f t="shared" si="418"/>
        <v>40794.204375000001</v>
      </c>
    </row>
    <row r="2090" spans="1:20" ht="42.75" x14ac:dyDescent="0.4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416"/>
        <v>0.86572091466300372</v>
      </c>
      <c r="P2090">
        <f t="shared" si="419"/>
        <v>2.3102133333333335</v>
      </c>
      <c r="Q2090" t="str">
        <f t="shared" si="422"/>
        <v>music</v>
      </c>
      <c r="R2090" t="str">
        <f t="shared" si="423"/>
        <v>indie rock</v>
      </c>
      <c r="S2090" s="11">
        <f t="shared" si="417"/>
        <v>40395.714722222219</v>
      </c>
      <c r="T2090" s="11">
        <f t="shared" si="418"/>
        <v>40432.165972222225</v>
      </c>
    </row>
    <row r="2091" spans="1:20" ht="28.5" x14ac:dyDescent="0.4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416"/>
        <v>0.83056202471088125</v>
      </c>
      <c r="P2091">
        <f t="shared" si="419"/>
        <v>1.0033366666666668</v>
      </c>
      <c r="Q2091" t="str">
        <f t="shared" si="422"/>
        <v>music</v>
      </c>
      <c r="R2091" t="str">
        <f t="shared" si="423"/>
        <v>indie rock</v>
      </c>
      <c r="S2091" s="11">
        <f t="shared" si="417"/>
        <v>41453.076319444444</v>
      </c>
      <c r="T2091" s="11">
        <f t="shared" si="418"/>
        <v>41488.076319444444</v>
      </c>
    </row>
    <row r="2092" spans="1:20" ht="42.75" x14ac:dyDescent="0.4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416"/>
        <v>0.86926003153240772</v>
      </c>
      <c r="P2092">
        <f t="shared" si="419"/>
        <v>3.681292</v>
      </c>
      <c r="Q2092" t="str">
        <f t="shared" si="422"/>
        <v>music</v>
      </c>
      <c r="R2092" t="str">
        <f t="shared" si="423"/>
        <v>indie rock</v>
      </c>
      <c r="S2092" s="11">
        <f t="shared" si="417"/>
        <v>41299.381423611114</v>
      </c>
      <c r="T2092" s="11">
        <f t="shared" si="418"/>
        <v>41329.381423611114</v>
      </c>
    </row>
    <row r="2093" spans="1:20" ht="42.75" x14ac:dyDescent="0.4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416"/>
        <v>0.83009749033858748</v>
      </c>
      <c r="P2093">
        <f t="shared" si="419"/>
        <v>2.7105250000000001</v>
      </c>
      <c r="Q2093" t="str">
        <f t="shared" si="422"/>
        <v>music</v>
      </c>
      <c r="R2093" t="str">
        <f t="shared" si="423"/>
        <v>indie rock</v>
      </c>
      <c r="S2093" s="11">
        <f t="shared" si="417"/>
        <v>40555.322662037033</v>
      </c>
      <c r="T2093" s="11">
        <f t="shared" si="418"/>
        <v>40603.833333333336</v>
      </c>
    </row>
    <row r="2094" spans="1:20" ht="42.75" x14ac:dyDescent="0.4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416"/>
        <v>0.98732927431298334</v>
      </c>
      <c r="P2094">
        <f t="shared" si="419"/>
        <v>0.33761111111111108</v>
      </c>
      <c r="Q2094" t="str">
        <f t="shared" si="422"/>
        <v>music</v>
      </c>
      <c r="R2094" t="str">
        <f t="shared" si="423"/>
        <v>indie rock</v>
      </c>
      <c r="S2094" s="11">
        <f t="shared" si="417"/>
        <v>40763.707546296297</v>
      </c>
      <c r="T2094" s="11">
        <f t="shared" si="418"/>
        <v>40823.707546296297</v>
      </c>
    </row>
    <row r="2095" spans="1:20" ht="42.75" x14ac:dyDescent="0.4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416"/>
        <v>0.97592713077423554</v>
      </c>
      <c r="P2095">
        <f t="shared" si="419"/>
        <v>0.25616666666666665</v>
      </c>
      <c r="Q2095" t="str">
        <f t="shared" si="422"/>
        <v>music</v>
      </c>
      <c r="R2095" t="str">
        <f t="shared" si="423"/>
        <v>indie rock</v>
      </c>
      <c r="S2095" s="11">
        <f t="shared" si="417"/>
        <v>41205.854537037041</v>
      </c>
      <c r="T2095" s="11">
        <f t="shared" si="418"/>
        <v>41265.896203703705</v>
      </c>
    </row>
    <row r="2096" spans="1:20" ht="42.75" x14ac:dyDescent="0.4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416"/>
        <v>0.82958046930552265</v>
      </c>
      <c r="P2096">
        <f t="shared" si="419"/>
        <v>2.8126666666666669</v>
      </c>
      <c r="Q2096" t="str">
        <f t="shared" si="422"/>
        <v>music</v>
      </c>
      <c r="R2096" t="str">
        <f t="shared" si="423"/>
        <v>indie rock</v>
      </c>
      <c r="S2096" s="11">
        <f t="shared" si="417"/>
        <v>40939.02002314815</v>
      </c>
      <c r="T2096" s="11">
        <f t="shared" si="418"/>
        <v>40973.125</v>
      </c>
    </row>
    <row r="2097" spans="1:20" ht="42.75" x14ac:dyDescent="0.4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416"/>
        <v>1</v>
      </c>
      <c r="P2097">
        <f t="shared" si="419"/>
        <v>0.7142857142857143</v>
      </c>
      <c r="Q2097" t="str">
        <f t="shared" si="422"/>
        <v>music</v>
      </c>
      <c r="R2097" t="str">
        <f t="shared" si="423"/>
        <v>indie rock</v>
      </c>
      <c r="S2097" s="11">
        <f t="shared" si="417"/>
        <v>40758.733483796292</v>
      </c>
      <c r="T2097" s="11">
        <f t="shared" si="418"/>
        <v>40818.733483796292</v>
      </c>
    </row>
    <row r="2098" spans="1:20" ht="42.75" x14ac:dyDescent="0.4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416"/>
        <v>0.98360655737704916</v>
      </c>
      <c r="P2098">
        <f t="shared" si="419"/>
        <v>0.24399999999999999</v>
      </c>
      <c r="Q2098" t="str">
        <f t="shared" si="422"/>
        <v>music</v>
      </c>
      <c r="R2098" t="str">
        <f t="shared" si="423"/>
        <v>indie rock</v>
      </c>
      <c r="S2098" s="11">
        <f t="shared" si="417"/>
        <v>41192.758506944447</v>
      </c>
      <c r="T2098" s="11">
        <f t="shared" si="418"/>
        <v>41208.165972222225</v>
      </c>
    </row>
    <row r="2099" spans="1:20" ht="42.75" x14ac:dyDescent="0.4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416"/>
        <v>1</v>
      </c>
      <c r="P2099">
        <f t="shared" si="419"/>
        <v>5</v>
      </c>
      <c r="Q2099" t="str">
        <f t="shared" si="422"/>
        <v>music</v>
      </c>
      <c r="R2099" t="str">
        <f t="shared" si="423"/>
        <v>indie rock</v>
      </c>
      <c r="S2099" s="11">
        <f t="shared" si="417"/>
        <v>40818.58489583333</v>
      </c>
      <c r="T2099" s="11">
        <f t="shared" si="418"/>
        <v>40878.626562500001</v>
      </c>
    </row>
    <row r="2100" spans="1:20" ht="42.75" x14ac:dyDescent="0.4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416"/>
        <v>0.99667774086378735</v>
      </c>
      <c r="P2100">
        <f t="shared" si="419"/>
        <v>2.0066666666666668</v>
      </c>
      <c r="Q2100" t="str">
        <f t="shared" si="422"/>
        <v>music</v>
      </c>
      <c r="R2100" t="str">
        <f t="shared" si="423"/>
        <v>indie rock</v>
      </c>
      <c r="S2100" s="11">
        <f t="shared" si="417"/>
        <v>40946.11383101852</v>
      </c>
      <c r="T2100" s="11">
        <f t="shared" si="418"/>
        <v>40976.11383101852</v>
      </c>
    </row>
    <row r="2101" spans="1:20" x14ac:dyDescent="0.4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416"/>
        <v>0.75547720977083854</v>
      </c>
      <c r="P2101">
        <f t="shared" si="419"/>
        <v>0.66183333333333338</v>
      </c>
      <c r="Q2101" t="str">
        <f t="shared" si="422"/>
        <v>music</v>
      </c>
      <c r="R2101" t="str">
        <f t="shared" si="423"/>
        <v>indie rock</v>
      </c>
      <c r="S2101" s="11">
        <f t="shared" si="417"/>
        <v>42173.746342592596</v>
      </c>
      <c r="T2101" s="11">
        <f t="shared" si="418"/>
        <v>42187.152777777781</v>
      </c>
    </row>
    <row r="2102" spans="1:20" ht="42.75" x14ac:dyDescent="0.4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416"/>
        <v>0.73170731707317072</v>
      </c>
      <c r="P2102">
        <f t="shared" si="419"/>
        <v>0.27333333333333332</v>
      </c>
      <c r="Q2102" t="str">
        <f t="shared" si="422"/>
        <v>music</v>
      </c>
      <c r="R2102" t="str">
        <f t="shared" si="423"/>
        <v>indie rock</v>
      </c>
      <c r="S2102" s="11">
        <f t="shared" si="417"/>
        <v>41074.834965277776</v>
      </c>
      <c r="T2102" s="11">
        <f t="shared" si="418"/>
        <v>41090.165972222225</v>
      </c>
    </row>
    <row r="2103" spans="1:20" ht="42.75" x14ac:dyDescent="0.4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416"/>
        <v>0.88300220750551872</v>
      </c>
      <c r="P2103">
        <f t="shared" si="419"/>
        <v>3.7749999999999999</v>
      </c>
      <c r="Q2103" t="str">
        <f t="shared" si="422"/>
        <v>music</v>
      </c>
      <c r="R2103" t="str">
        <f t="shared" si="423"/>
        <v>indie rock</v>
      </c>
      <c r="S2103" s="11">
        <f t="shared" si="417"/>
        <v>40892.149467592593</v>
      </c>
      <c r="T2103" s="11">
        <f t="shared" si="418"/>
        <v>40952.149467592593</v>
      </c>
    </row>
    <row r="2104" spans="1:20" ht="42.75" x14ac:dyDescent="0.4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416"/>
        <v>0.73529411764705888</v>
      </c>
      <c r="P2104">
        <f t="shared" si="419"/>
        <v>0.68</v>
      </c>
      <c r="Q2104" t="str">
        <f t="shared" si="422"/>
        <v>music</v>
      </c>
      <c r="R2104" t="str">
        <f t="shared" si="423"/>
        <v>indie rock</v>
      </c>
      <c r="S2104" s="11">
        <f t="shared" si="417"/>
        <v>40638.868611111109</v>
      </c>
      <c r="T2104" s="11">
        <f t="shared" si="418"/>
        <v>40668.868611111109</v>
      </c>
    </row>
    <row r="2105" spans="1:20" ht="28.5" x14ac:dyDescent="0.4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416"/>
        <v>0.68435410066877855</v>
      </c>
      <c r="P2105">
        <f t="shared" si="419"/>
        <v>11.364000000000001</v>
      </c>
      <c r="Q2105" t="str">
        <f t="shared" si="422"/>
        <v>music</v>
      </c>
      <c r="R2105" t="str">
        <f t="shared" si="423"/>
        <v>indie rock</v>
      </c>
      <c r="S2105" s="11">
        <f t="shared" si="417"/>
        <v>41192.754942129628</v>
      </c>
      <c r="T2105" s="11">
        <f t="shared" si="418"/>
        <v>41222.7966087963</v>
      </c>
    </row>
    <row r="2106" spans="1:20" ht="42.75" x14ac:dyDescent="0.4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416"/>
        <v>0.77220077220077221</v>
      </c>
      <c r="P2106">
        <f t="shared" si="419"/>
        <v>0.13321332133213321</v>
      </c>
      <c r="Q2106" t="str">
        <f t="shared" si="422"/>
        <v>music</v>
      </c>
      <c r="R2106" t="str">
        <f t="shared" si="423"/>
        <v>indie rock</v>
      </c>
      <c r="S2106" s="11">
        <f t="shared" si="417"/>
        <v>41394.074467592596</v>
      </c>
      <c r="T2106" s="11">
        <f t="shared" si="418"/>
        <v>41425</v>
      </c>
    </row>
    <row r="2107" spans="1:20" ht="28.5" x14ac:dyDescent="0.4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416"/>
        <v>0.39370078740157483</v>
      </c>
      <c r="P2107">
        <f t="shared" si="419"/>
        <v>6.35</v>
      </c>
      <c r="Q2107" t="str">
        <f t="shared" si="422"/>
        <v>music</v>
      </c>
      <c r="R2107" t="str">
        <f t="shared" si="423"/>
        <v>indie rock</v>
      </c>
      <c r="S2107" s="11">
        <f t="shared" si="417"/>
        <v>41951.788807870369</v>
      </c>
      <c r="T2107" s="11">
        <f t="shared" si="418"/>
        <v>41964.166666666672</v>
      </c>
    </row>
    <row r="2108" spans="1:20" ht="42.75" x14ac:dyDescent="0.4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416"/>
        <v>0.93418259023354566</v>
      </c>
      <c r="P2108">
        <f t="shared" si="419"/>
        <v>1.1775</v>
      </c>
      <c r="Q2108" t="str">
        <f t="shared" si="422"/>
        <v>music</v>
      </c>
      <c r="R2108" t="str">
        <f t="shared" si="423"/>
        <v>indie rock</v>
      </c>
      <c r="S2108" s="11">
        <f t="shared" si="417"/>
        <v>41270.21497685185</v>
      </c>
      <c r="T2108" s="11">
        <f t="shared" si="418"/>
        <v>41300.21497685185</v>
      </c>
    </row>
    <row r="2109" spans="1:20" ht="42.75" x14ac:dyDescent="0.4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416"/>
        <v>0.92822069375214655</v>
      </c>
      <c r="P2109">
        <f t="shared" si="419"/>
        <v>0.97939090909090898</v>
      </c>
      <c r="Q2109" t="str">
        <f t="shared" si="422"/>
        <v>music</v>
      </c>
      <c r="R2109" t="str">
        <f t="shared" si="423"/>
        <v>indie rock</v>
      </c>
      <c r="S2109" s="11">
        <f t="shared" si="417"/>
        <v>41934.71056712963</v>
      </c>
      <c r="T2109" s="11">
        <f t="shared" si="418"/>
        <v>41955.752233796295</v>
      </c>
    </row>
    <row r="2110" spans="1:20" ht="42.75" x14ac:dyDescent="0.4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416"/>
        <v>0.93185789167152011</v>
      </c>
      <c r="P2110">
        <f t="shared" si="419"/>
        <v>8.5850000000000009</v>
      </c>
      <c r="Q2110" t="str">
        <f t="shared" si="422"/>
        <v>music</v>
      </c>
      <c r="R2110" t="str">
        <f t="shared" si="423"/>
        <v>indie rock</v>
      </c>
      <c r="S2110" s="11">
        <f t="shared" si="417"/>
        <v>41135.175694444442</v>
      </c>
      <c r="T2110" s="11">
        <f t="shared" si="418"/>
        <v>41162.163194444445</v>
      </c>
    </row>
    <row r="2111" spans="1:20" ht="28.5" x14ac:dyDescent="0.4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416"/>
        <v>0.93874677305796761</v>
      </c>
      <c r="P2111">
        <f t="shared" si="419"/>
        <v>0.26631250000000001</v>
      </c>
      <c r="Q2111" t="str">
        <f t="shared" si="422"/>
        <v>music</v>
      </c>
      <c r="R2111" t="str">
        <f t="shared" si="423"/>
        <v>indie rock</v>
      </c>
      <c r="S2111" s="11">
        <f t="shared" si="417"/>
        <v>42160.708530092597</v>
      </c>
      <c r="T2111" s="11">
        <f t="shared" si="418"/>
        <v>42190.708530092597</v>
      </c>
    </row>
    <row r="2112" spans="1:20" ht="28.5" x14ac:dyDescent="0.4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416"/>
        <v>0.99651220727453915</v>
      </c>
      <c r="P2112">
        <f t="shared" si="419"/>
        <v>0.50175000000000003</v>
      </c>
      <c r="Q2112" t="str">
        <f t="shared" si="422"/>
        <v>music</v>
      </c>
      <c r="R2112" t="str">
        <f t="shared" si="423"/>
        <v>indie rock</v>
      </c>
      <c r="S2112" s="11">
        <f t="shared" si="417"/>
        <v>41759.670937499999</v>
      </c>
      <c r="T2112" s="11">
        <f t="shared" si="418"/>
        <v>41787.207638888889</v>
      </c>
    </row>
    <row r="2113" spans="1:20" ht="42.75" x14ac:dyDescent="0.4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416"/>
        <v>0.93896713615023475</v>
      </c>
      <c r="P2113">
        <f t="shared" si="419"/>
        <v>1.0649999999999999</v>
      </c>
      <c r="Q2113" t="str">
        <f t="shared" si="422"/>
        <v>music</v>
      </c>
      <c r="R2113" t="str">
        <f t="shared" si="423"/>
        <v>indie rock</v>
      </c>
      <c r="S2113" s="11">
        <f t="shared" si="417"/>
        <v>40703.197048611109</v>
      </c>
      <c r="T2113" s="11">
        <f t="shared" si="418"/>
        <v>40770.041666666664</v>
      </c>
    </row>
    <row r="2114" spans="1:20" ht="42.75" x14ac:dyDescent="0.4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si="416"/>
        <v>1</v>
      </c>
      <c r="P2114">
        <f t="shared" si="419"/>
        <v>0.15</v>
      </c>
      <c r="Q2114" t="str">
        <f t="shared" si="422"/>
        <v>music</v>
      </c>
      <c r="R2114" t="str">
        <f t="shared" si="423"/>
        <v>indie rock</v>
      </c>
      <c r="S2114" s="11">
        <f t="shared" si="417"/>
        <v>41365.928159722222</v>
      </c>
      <c r="T2114" s="11">
        <f t="shared" si="418"/>
        <v>41379.928159722222</v>
      </c>
    </row>
    <row r="2115" spans="1:20" ht="28.5" x14ac:dyDescent="0.4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ref="O2115:O2178" si="424">$D2115/$E2115</f>
        <v>0.9536784741144414</v>
      </c>
      <c r="P2115">
        <f t="shared" si="419"/>
        <v>24.466666666666665</v>
      </c>
      <c r="Q2115" t="str">
        <f t="shared" si="422"/>
        <v>music</v>
      </c>
      <c r="R2115" t="str">
        <f t="shared" si="423"/>
        <v>indie rock</v>
      </c>
      <c r="S2115" s="11">
        <f t="shared" ref="S2115:S2178" si="425">(((J2115/60)/60)/24)+DATE(1970,1,1)</f>
        <v>41870.86546296296</v>
      </c>
      <c r="T2115" s="11">
        <f t="shared" ref="T2115:T2178" si="426">(((I2115/60)/60)/24)+DATE(1970,1,1)</f>
        <v>41905.86546296296</v>
      </c>
    </row>
    <row r="2116" spans="1:20" ht="42.75" x14ac:dyDescent="0.4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424"/>
        <v>0.95510983763132762</v>
      </c>
      <c r="P2116">
        <f t="shared" si="419"/>
        <v>0.74785714285714289</v>
      </c>
      <c r="Q2116" t="str">
        <f t="shared" si="422"/>
        <v>music</v>
      </c>
      <c r="R2116" t="str">
        <f t="shared" si="423"/>
        <v>indie rock</v>
      </c>
      <c r="S2116" s="11">
        <f t="shared" si="425"/>
        <v>40458.815625000003</v>
      </c>
      <c r="T2116" s="11">
        <f t="shared" si="426"/>
        <v>40521.207638888889</v>
      </c>
    </row>
    <row r="2117" spans="1:20" ht="42.75" x14ac:dyDescent="0.4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424"/>
        <v>0.44313146233382572</v>
      </c>
      <c r="P2117">
        <f t="shared" si="419"/>
        <v>0.67700000000000005</v>
      </c>
      <c r="Q2117" t="str">
        <f t="shared" si="422"/>
        <v>music</v>
      </c>
      <c r="R2117" t="str">
        <f t="shared" si="423"/>
        <v>indie rock</v>
      </c>
      <c r="S2117" s="11">
        <f t="shared" si="425"/>
        <v>40564.081030092595</v>
      </c>
      <c r="T2117" s="11">
        <f t="shared" si="426"/>
        <v>40594.081030092595</v>
      </c>
    </row>
    <row r="2118" spans="1:20" ht="42.75" x14ac:dyDescent="0.4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424"/>
        <v>0.99103935252095632</v>
      </c>
      <c r="P2118">
        <f t="shared" si="419"/>
        <v>32.289333333333332</v>
      </c>
      <c r="Q2118" t="str">
        <f t="shared" si="422"/>
        <v>music</v>
      </c>
      <c r="R2118" t="str">
        <f t="shared" si="423"/>
        <v>indie rock</v>
      </c>
      <c r="S2118" s="11">
        <f t="shared" si="425"/>
        <v>41136.777812500004</v>
      </c>
      <c r="T2118" s="11">
        <f t="shared" si="426"/>
        <v>41184.777812500004</v>
      </c>
    </row>
    <row r="2119" spans="1:20" ht="42.75" x14ac:dyDescent="0.4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424"/>
        <v>0.67681895093062605</v>
      </c>
      <c r="P2119">
        <f t="shared" si="419"/>
        <v>3.6937499999999998E-2</v>
      </c>
      <c r="Q2119" t="str">
        <f t="shared" si="422"/>
        <v>music</v>
      </c>
      <c r="R2119" t="str">
        <f t="shared" si="423"/>
        <v>indie rock</v>
      </c>
      <c r="S2119" s="11">
        <f t="shared" si="425"/>
        <v>42290.059594907405</v>
      </c>
      <c r="T2119" s="11">
        <f t="shared" si="426"/>
        <v>42304.207638888889</v>
      </c>
    </row>
    <row r="2120" spans="1:20" ht="28.5" x14ac:dyDescent="0.4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424"/>
        <v>0.74288133956363156</v>
      </c>
      <c r="P2120">
        <f t="shared" si="419"/>
        <v>1.1217583333333332</v>
      </c>
      <c r="Q2120" t="str">
        <f t="shared" si="422"/>
        <v>music</v>
      </c>
      <c r="R2120" t="str">
        <f t="shared" si="423"/>
        <v>indie rock</v>
      </c>
      <c r="S2120" s="11">
        <f t="shared" si="425"/>
        <v>40718.839537037034</v>
      </c>
      <c r="T2120" s="11">
        <f t="shared" si="426"/>
        <v>40748.839537037034</v>
      </c>
    </row>
    <row r="2121" spans="1:20" ht="42.75" x14ac:dyDescent="0.4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424"/>
        <v>0.99255583126550873</v>
      </c>
      <c r="P2121">
        <f t="shared" si="419"/>
        <v>2.0150000000000001</v>
      </c>
      <c r="Q2121" t="str">
        <f t="shared" si="422"/>
        <v>music</v>
      </c>
      <c r="R2121" t="str">
        <f t="shared" si="423"/>
        <v>indie rock</v>
      </c>
      <c r="S2121" s="11">
        <f t="shared" si="425"/>
        <v>41107.130150462966</v>
      </c>
      <c r="T2121" s="11">
        <f t="shared" si="426"/>
        <v>41137.130150462966</v>
      </c>
    </row>
    <row r="2122" spans="1:20" ht="42.75" x14ac:dyDescent="0.4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424"/>
        <v>0.99127307962524913</v>
      </c>
      <c r="P2122">
        <f t="shared" si="419"/>
        <v>4.035215</v>
      </c>
      <c r="Q2122" t="str">
        <f t="shared" si="422"/>
        <v>music</v>
      </c>
      <c r="R2122" t="str">
        <f t="shared" si="423"/>
        <v>indie rock</v>
      </c>
      <c r="S2122" s="11">
        <f t="shared" si="425"/>
        <v>41591.964537037034</v>
      </c>
      <c r="T2122" s="11">
        <f t="shared" si="426"/>
        <v>41640.964537037034</v>
      </c>
    </row>
    <row r="2123" spans="1:20" ht="28.5" x14ac:dyDescent="0.4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424"/>
        <v>176.05633802816902</v>
      </c>
      <c r="P2123">
        <f t="shared" si="419"/>
        <v>3.5499999999999997E-2</v>
      </c>
      <c r="Q2123" t="str">
        <f t="shared" ref="Q2123:Q2182" si="427">LEFT(N2123,5)</f>
        <v>games</v>
      </c>
      <c r="R2123" t="str">
        <f>RIGHT(N2123,11)</f>
        <v>video games</v>
      </c>
      <c r="S2123" s="11">
        <f t="shared" si="425"/>
        <v>42716.7424537037</v>
      </c>
      <c r="T2123" s="11">
        <f t="shared" si="426"/>
        <v>42746.7424537037</v>
      </c>
    </row>
    <row r="2124" spans="1:20" ht="42.75" x14ac:dyDescent="0.4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424"/>
        <v>258.06451612903226</v>
      </c>
      <c r="P2124">
        <f t="shared" si="419"/>
        <v>6.1999999999999998E-3</v>
      </c>
      <c r="Q2124" t="str">
        <f t="shared" si="427"/>
        <v>games</v>
      </c>
      <c r="R2124" t="str">
        <f t="shared" ref="R2124:R2162" si="428">RIGHT(N2124,11)</f>
        <v>video games</v>
      </c>
      <c r="S2124" s="11">
        <f t="shared" si="425"/>
        <v>42712.300567129627</v>
      </c>
      <c r="T2124" s="11">
        <f t="shared" si="426"/>
        <v>42742.300567129627</v>
      </c>
    </row>
    <row r="2125" spans="1:20" ht="57" x14ac:dyDescent="0.4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424"/>
        <v>10</v>
      </c>
      <c r="P2125">
        <f t="shared" si="419"/>
        <v>6.2500000000000001E-4</v>
      </c>
      <c r="Q2125" t="str">
        <f t="shared" si="427"/>
        <v>games</v>
      </c>
      <c r="R2125" t="str">
        <f t="shared" si="428"/>
        <v>video games</v>
      </c>
      <c r="S2125" s="11">
        <f t="shared" si="425"/>
        <v>40198.424849537041</v>
      </c>
      <c r="T2125" s="11">
        <f t="shared" si="426"/>
        <v>40252.290972222225</v>
      </c>
    </row>
    <row r="2126" spans="1:20" ht="42.75" x14ac:dyDescent="0.4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424"/>
        <v>9.5652173913043477</v>
      </c>
      <c r="P2126">
        <f t="shared" si="419"/>
        <v>0.23</v>
      </c>
      <c r="Q2126" t="str">
        <f t="shared" si="427"/>
        <v>games</v>
      </c>
      <c r="R2126" t="str">
        <f t="shared" si="428"/>
        <v>video games</v>
      </c>
      <c r="S2126" s="11">
        <f t="shared" si="425"/>
        <v>40464.028182870366</v>
      </c>
      <c r="T2126" s="11">
        <f t="shared" si="426"/>
        <v>40512.208333333336</v>
      </c>
    </row>
    <row r="2127" spans="1:20" ht="42.75" x14ac:dyDescent="0.4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424"/>
        <v>70.422535211267601</v>
      </c>
      <c r="P2127">
        <f t="shared" si="419"/>
        <v>0.77454545454545454</v>
      </c>
      <c r="Q2127" t="str">
        <f t="shared" si="427"/>
        <v>games</v>
      </c>
      <c r="R2127" t="str">
        <f t="shared" si="428"/>
        <v>video games</v>
      </c>
      <c r="S2127" s="11">
        <f t="shared" si="425"/>
        <v>42191.023530092592</v>
      </c>
      <c r="T2127" s="11">
        <f t="shared" si="426"/>
        <v>42221.023530092592</v>
      </c>
    </row>
    <row r="2128" spans="1:20" ht="42.75" x14ac:dyDescent="0.4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424"/>
        <v>2000</v>
      </c>
      <c r="P2128">
        <f t="shared" ref="P2128:P2142" si="429">AVERAGE($E2128/$D2127)</f>
        <v>1.6666666666666666E-4</v>
      </c>
      <c r="Q2128" t="str">
        <f t="shared" si="427"/>
        <v>games</v>
      </c>
      <c r="R2128" t="str">
        <f t="shared" si="428"/>
        <v>video games</v>
      </c>
      <c r="S2128" s="11">
        <f t="shared" si="425"/>
        <v>41951.973229166666</v>
      </c>
      <c r="T2128" s="11">
        <f t="shared" si="426"/>
        <v>41981.973229166666</v>
      </c>
    </row>
    <row r="2129" spans="1:20" ht="28.5" x14ac:dyDescent="0.4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424"/>
        <v>3.4670629024269441</v>
      </c>
      <c r="P2129">
        <f t="shared" si="429"/>
        <v>0.40379999999999999</v>
      </c>
      <c r="Q2129" t="str">
        <f t="shared" si="427"/>
        <v>games</v>
      </c>
      <c r="R2129" t="str">
        <f t="shared" si="428"/>
        <v>video games</v>
      </c>
      <c r="S2129" s="11">
        <f t="shared" si="425"/>
        <v>42045.50535879629</v>
      </c>
      <c r="T2129" s="11">
        <f t="shared" si="426"/>
        <v>42075.463692129633</v>
      </c>
    </row>
    <row r="2130" spans="1:20" ht="42.75" x14ac:dyDescent="0.4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424"/>
        <v>600</v>
      </c>
      <c r="P2130">
        <f t="shared" si="429"/>
        <v>8.9285714285714283E-4</v>
      </c>
      <c r="Q2130" t="str">
        <f t="shared" si="427"/>
        <v>games</v>
      </c>
      <c r="R2130" t="str">
        <f t="shared" si="428"/>
        <v>video games</v>
      </c>
      <c r="S2130" s="11">
        <f t="shared" si="425"/>
        <v>41843.772789351853</v>
      </c>
      <c r="T2130" s="11">
        <f t="shared" si="426"/>
        <v>41903.772789351853</v>
      </c>
    </row>
    <row r="2131" spans="1:20" ht="42.75" x14ac:dyDescent="0.4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424"/>
        <v>8.4745762711864412</v>
      </c>
      <c r="P2131">
        <f t="shared" si="429"/>
        <v>1.5733333333333332E-2</v>
      </c>
      <c r="Q2131" t="str">
        <f t="shared" si="427"/>
        <v>games</v>
      </c>
      <c r="R2131" t="str">
        <f t="shared" si="428"/>
        <v>video games</v>
      </c>
      <c r="S2131" s="11">
        <f t="shared" si="425"/>
        <v>42409.024305555555</v>
      </c>
      <c r="T2131" s="11">
        <f t="shared" si="426"/>
        <v>42439.024305555555</v>
      </c>
    </row>
    <row r="2132" spans="1:20" ht="28.5" x14ac:dyDescent="0.4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424"/>
        <v>494.11764705882354</v>
      </c>
      <c r="P2132">
        <f t="shared" si="429"/>
        <v>4.2500000000000003E-2</v>
      </c>
      <c r="Q2132" t="str">
        <f t="shared" si="427"/>
        <v>games</v>
      </c>
      <c r="R2132" t="str">
        <f t="shared" si="428"/>
        <v>video games</v>
      </c>
      <c r="S2132" s="11">
        <f t="shared" si="425"/>
        <v>41832.086377314816</v>
      </c>
      <c r="T2132" s="11">
        <f t="shared" si="426"/>
        <v>41867.086377314816</v>
      </c>
    </row>
    <row r="2133" spans="1:20" ht="42.75" x14ac:dyDescent="0.4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424"/>
        <v>20</v>
      </c>
      <c r="P2133">
        <f t="shared" si="429"/>
        <v>5.9523809523809529E-4</v>
      </c>
      <c r="Q2133" t="str">
        <f t="shared" si="427"/>
        <v>games</v>
      </c>
      <c r="R2133" t="str">
        <f t="shared" si="428"/>
        <v>video games</v>
      </c>
      <c r="S2133" s="11">
        <f t="shared" si="425"/>
        <v>42167.207071759258</v>
      </c>
      <c r="T2133" s="11">
        <f t="shared" si="426"/>
        <v>42197.207071759258</v>
      </c>
    </row>
    <row r="2134" spans="1:20" ht="42.75" x14ac:dyDescent="0.4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424"/>
        <v>47.326300645057479</v>
      </c>
      <c r="P2134">
        <f t="shared" si="429"/>
        <v>4.2259799999999998</v>
      </c>
      <c r="Q2134" t="str">
        <f t="shared" si="427"/>
        <v>games</v>
      </c>
      <c r="R2134" t="str">
        <f t="shared" si="428"/>
        <v>video games</v>
      </c>
      <c r="S2134" s="11">
        <f t="shared" si="425"/>
        <v>41643.487175925926</v>
      </c>
      <c r="T2134" s="11">
        <f t="shared" si="426"/>
        <v>41673.487175925926</v>
      </c>
    </row>
    <row r="2135" spans="1:20" ht="42.75" x14ac:dyDescent="0.4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424"/>
        <v>62.5</v>
      </c>
      <c r="P2135">
        <f t="shared" si="429"/>
        <v>1.6000000000000001E-4</v>
      </c>
      <c r="Q2135" t="str">
        <f t="shared" si="427"/>
        <v>games</v>
      </c>
      <c r="R2135" t="str">
        <f t="shared" si="428"/>
        <v>video games</v>
      </c>
      <c r="S2135" s="11">
        <f t="shared" si="425"/>
        <v>40619.097210648149</v>
      </c>
      <c r="T2135" s="11">
        <f t="shared" si="426"/>
        <v>40657.290972222225</v>
      </c>
    </row>
    <row r="2136" spans="1:20" ht="42.75" x14ac:dyDescent="0.4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424"/>
        <v>57.692307692307693</v>
      </c>
      <c r="P2136">
        <f t="shared" si="429"/>
        <v>0.104</v>
      </c>
      <c r="Q2136" t="str">
        <f t="shared" si="427"/>
        <v>games</v>
      </c>
      <c r="R2136" t="str">
        <f t="shared" si="428"/>
        <v>video games</v>
      </c>
      <c r="S2136" s="11">
        <f t="shared" si="425"/>
        <v>41361.886469907404</v>
      </c>
      <c r="T2136" s="11">
        <f t="shared" si="426"/>
        <v>41391.886469907404</v>
      </c>
    </row>
    <row r="2137" spans="1:20" ht="42.75" x14ac:dyDescent="0.4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424"/>
        <v>10.460251046025105</v>
      </c>
      <c r="P2137">
        <f t="shared" si="429"/>
        <v>7.9666666666666663E-2</v>
      </c>
      <c r="Q2137" t="str">
        <f t="shared" si="427"/>
        <v>games</v>
      </c>
      <c r="R2137" t="str">
        <f t="shared" si="428"/>
        <v>video games</v>
      </c>
      <c r="S2137" s="11">
        <f t="shared" si="425"/>
        <v>41156.963344907403</v>
      </c>
      <c r="T2137" s="11">
        <f t="shared" si="426"/>
        <v>41186.963344907403</v>
      </c>
    </row>
    <row r="2138" spans="1:20" ht="42.75" x14ac:dyDescent="0.4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424"/>
        <v>1677.5005242189138</v>
      </c>
      <c r="P2138">
        <f t="shared" si="429"/>
        <v>9.5379999999999996E-3</v>
      </c>
      <c r="Q2138" t="str">
        <f t="shared" si="427"/>
        <v>games</v>
      </c>
      <c r="R2138" t="str">
        <f t="shared" si="428"/>
        <v>video games</v>
      </c>
      <c r="S2138" s="11">
        <f t="shared" si="425"/>
        <v>41536.509097222224</v>
      </c>
      <c r="T2138" s="11">
        <f t="shared" si="426"/>
        <v>41566.509097222224</v>
      </c>
    </row>
    <row r="2139" spans="1:20" ht="42.75" x14ac:dyDescent="0.4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424"/>
        <v>3.5203830176723225</v>
      </c>
      <c r="P2139">
        <f t="shared" si="429"/>
        <v>0.17753749999999999</v>
      </c>
      <c r="Q2139" t="str">
        <f t="shared" si="427"/>
        <v>games</v>
      </c>
      <c r="R2139" t="str">
        <f t="shared" si="428"/>
        <v>video games</v>
      </c>
      <c r="S2139" s="11">
        <f t="shared" si="425"/>
        <v>41948.771168981482</v>
      </c>
      <c r="T2139" s="11">
        <f t="shared" si="426"/>
        <v>41978.771168981482</v>
      </c>
    </row>
    <row r="2140" spans="1:20" ht="28.5" x14ac:dyDescent="0.4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424"/>
        <v>7.8125</v>
      </c>
      <c r="P2140">
        <f t="shared" si="429"/>
        <v>2.5600000000000002E-3</v>
      </c>
      <c r="Q2140" t="str">
        <f t="shared" si="427"/>
        <v>games</v>
      </c>
      <c r="R2140" t="str">
        <f t="shared" si="428"/>
        <v>video games</v>
      </c>
      <c r="S2140" s="11">
        <f t="shared" si="425"/>
        <v>41557.013182870374</v>
      </c>
      <c r="T2140" s="11">
        <f t="shared" si="426"/>
        <v>41587.054849537039</v>
      </c>
    </row>
    <row r="2141" spans="1:20" ht="42.75" x14ac:dyDescent="0.4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424"/>
        <v>18.450184501845019</v>
      </c>
      <c r="P2141">
        <f t="shared" si="429"/>
        <v>1.6259999999999999</v>
      </c>
      <c r="Q2141" t="str">
        <f t="shared" si="427"/>
        <v>games</v>
      </c>
      <c r="R2141" t="str">
        <f t="shared" si="428"/>
        <v>video games</v>
      </c>
      <c r="S2141" s="11">
        <f t="shared" si="425"/>
        <v>42647.750092592592</v>
      </c>
      <c r="T2141" s="11">
        <f t="shared" si="426"/>
        <v>42677.750092592592</v>
      </c>
    </row>
    <row r="2142" spans="1:20" ht="42.75" x14ac:dyDescent="0.4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424"/>
        <v>892.85714285714289</v>
      </c>
      <c r="P2142">
        <f t="shared" si="429"/>
        <v>1.8666666666666668E-2</v>
      </c>
      <c r="Q2142" t="str">
        <f t="shared" si="427"/>
        <v>games</v>
      </c>
      <c r="R2142" t="str">
        <f t="shared" si="428"/>
        <v>video games</v>
      </c>
      <c r="S2142" s="11">
        <f t="shared" si="425"/>
        <v>41255.833611111113</v>
      </c>
      <c r="T2142" s="11">
        <f t="shared" si="426"/>
        <v>41285.833611111113</v>
      </c>
    </row>
    <row r="2143" spans="1:20" ht="42.75" x14ac:dyDescent="0.4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 t="str">
        <f>IFERROR($D2143/$E2143,"0")</f>
        <v>0</v>
      </c>
      <c r="P2143">
        <f>AVERAGE(E2143,D2143)</f>
        <v>7500</v>
      </c>
      <c r="Q2143" t="str">
        <f t="shared" si="427"/>
        <v>games</v>
      </c>
      <c r="R2143" t="str">
        <f t="shared" si="428"/>
        <v>video games</v>
      </c>
      <c r="S2143" s="11">
        <f t="shared" si="425"/>
        <v>41927.235636574071</v>
      </c>
      <c r="T2143" s="11">
        <f t="shared" si="426"/>
        <v>41957.277303240742</v>
      </c>
    </row>
    <row r="2144" spans="1:20" ht="42.75" x14ac:dyDescent="0.4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424"/>
        <v>17.470881863560731</v>
      </c>
      <c r="P2144">
        <f t="shared" ref="P2144:P2150" si="430">AVERAGE($E2144/$D2143)</f>
        <v>4.0066666666666667E-2</v>
      </c>
      <c r="Q2144" t="str">
        <f t="shared" si="427"/>
        <v>games</v>
      </c>
      <c r="R2144" t="str">
        <f t="shared" si="428"/>
        <v>video games</v>
      </c>
      <c r="S2144" s="11">
        <f t="shared" si="425"/>
        <v>42340.701504629629</v>
      </c>
      <c r="T2144" s="11">
        <f t="shared" si="426"/>
        <v>42368.701504629629</v>
      </c>
    </row>
    <row r="2145" spans="1:20" ht="42.75" x14ac:dyDescent="0.4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424"/>
        <v>8.8888888888888893</v>
      </c>
      <c r="P2145">
        <f t="shared" si="430"/>
        <v>2.1428571428571429E-2</v>
      </c>
      <c r="Q2145" t="str">
        <f t="shared" si="427"/>
        <v>games</v>
      </c>
      <c r="R2145" t="str">
        <f t="shared" si="428"/>
        <v>video games</v>
      </c>
      <c r="S2145" s="11">
        <f t="shared" si="425"/>
        <v>40332.886712962965</v>
      </c>
      <c r="T2145" s="11">
        <f t="shared" si="426"/>
        <v>40380.791666666664</v>
      </c>
    </row>
    <row r="2146" spans="1:20" ht="28.5" x14ac:dyDescent="0.4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424"/>
        <v>58.484349258649097</v>
      </c>
      <c r="P2146">
        <f t="shared" si="430"/>
        <v>0.30349999999999999</v>
      </c>
      <c r="Q2146" t="str">
        <f t="shared" si="427"/>
        <v>games</v>
      </c>
      <c r="R2146" t="str">
        <f t="shared" si="428"/>
        <v>video games</v>
      </c>
      <c r="S2146" s="11">
        <f t="shared" si="425"/>
        <v>41499.546759259261</v>
      </c>
      <c r="T2146" s="11">
        <f t="shared" si="426"/>
        <v>41531.546759259261</v>
      </c>
    </row>
    <row r="2147" spans="1:20" ht="42.75" x14ac:dyDescent="0.4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424"/>
        <v>3.285870755750274</v>
      </c>
      <c r="P2147">
        <f t="shared" si="430"/>
        <v>0.12859154929577465</v>
      </c>
      <c r="Q2147" t="str">
        <f t="shared" si="427"/>
        <v>games</v>
      </c>
      <c r="R2147" t="str">
        <f t="shared" si="428"/>
        <v>video games</v>
      </c>
      <c r="S2147" s="11">
        <f t="shared" si="425"/>
        <v>41575.237430555557</v>
      </c>
      <c r="T2147" s="11">
        <f t="shared" si="426"/>
        <v>41605.279097222221</v>
      </c>
    </row>
    <row r="2148" spans="1:20" ht="42.75" x14ac:dyDescent="0.4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424"/>
        <v>5000</v>
      </c>
      <c r="P2148">
        <f t="shared" si="430"/>
        <v>6.666666666666667E-5</v>
      </c>
      <c r="Q2148" t="str">
        <f t="shared" si="427"/>
        <v>games</v>
      </c>
      <c r="R2148" t="str">
        <f t="shared" si="428"/>
        <v>video games</v>
      </c>
      <c r="S2148" s="11">
        <f t="shared" si="425"/>
        <v>42397.679513888885</v>
      </c>
      <c r="T2148" s="11">
        <f t="shared" si="426"/>
        <v>42411.679513888885</v>
      </c>
    </row>
    <row r="2149" spans="1:20" x14ac:dyDescent="0.4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424"/>
        <v>143.59351988217966</v>
      </c>
      <c r="P2149">
        <f t="shared" si="430"/>
        <v>0.54320000000000002</v>
      </c>
      <c r="Q2149" t="str">
        <f t="shared" si="427"/>
        <v>games</v>
      </c>
      <c r="R2149" t="str">
        <f t="shared" si="428"/>
        <v>video games</v>
      </c>
      <c r="S2149" s="11">
        <f t="shared" si="425"/>
        <v>41927.295694444445</v>
      </c>
      <c r="T2149" s="11">
        <f t="shared" si="426"/>
        <v>41959.337361111116</v>
      </c>
    </row>
    <row r="2150" spans="1:20" ht="42.75" x14ac:dyDescent="0.4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424"/>
        <v>50</v>
      </c>
      <c r="P2150">
        <f t="shared" si="430"/>
        <v>5.1282051282051279E-6</v>
      </c>
      <c r="Q2150" t="str">
        <f t="shared" si="427"/>
        <v>games</v>
      </c>
      <c r="R2150" t="str">
        <f t="shared" si="428"/>
        <v>video games</v>
      </c>
      <c r="S2150" s="11">
        <f t="shared" si="425"/>
        <v>42066.733587962968</v>
      </c>
      <c r="T2150" s="11">
        <f t="shared" si="426"/>
        <v>42096.691921296297</v>
      </c>
    </row>
    <row r="2151" spans="1:20" ht="57" x14ac:dyDescent="0.4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 t="str">
        <f>IFERROR($D2151/$E2151,"0")</f>
        <v>0</v>
      </c>
      <c r="P2151">
        <f>AVERAGE(E2151,D2151)</f>
        <v>1000</v>
      </c>
      <c r="Q2151" t="str">
        <f t="shared" si="427"/>
        <v>games</v>
      </c>
      <c r="R2151" t="str">
        <f t="shared" si="428"/>
        <v>video games</v>
      </c>
      <c r="S2151" s="11">
        <f t="shared" si="425"/>
        <v>40355.024953703702</v>
      </c>
      <c r="T2151" s="11">
        <f t="shared" si="426"/>
        <v>40390</v>
      </c>
    </row>
    <row r="2152" spans="1:20" x14ac:dyDescent="0.4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424"/>
        <v>123.45679012345678</v>
      </c>
      <c r="P2152">
        <f t="shared" ref="P2152:P2215" si="431">AVERAGE($E2152/$D2151)</f>
        <v>0.20250000000000001</v>
      </c>
      <c r="Q2152" t="str">
        <f t="shared" si="427"/>
        <v>games</v>
      </c>
      <c r="R2152" t="str">
        <f t="shared" si="428"/>
        <v>video games</v>
      </c>
      <c r="S2152" s="11">
        <f t="shared" si="425"/>
        <v>42534.284710648149</v>
      </c>
      <c r="T2152" s="11">
        <f t="shared" si="426"/>
        <v>42564.284710648149</v>
      </c>
    </row>
    <row r="2153" spans="1:20" ht="42.75" x14ac:dyDescent="0.4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424"/>
        <v>381.35593220338984</v>
      </c>
      <c r="P2153">
        <f t="shared" si="431"/>
        <v>2.3600000000000001E-3</v>
      </c>
      <c r="Q2153" t="str">
        <f t="shared" si="427"/>
        <v>games</v>
      </c>
      <c r="R2153" t="str">
        <f t="shared" si="428"/>
        <v>video games</v>
      </c>
      <c r="S2153" s="11">
        <f t="shared" si="425"/>
        <v>42520.847384259265</v>
      </c>
      <c r="T2153" s="11">
        <f t="shared" si="426"/>
        <v>42550.847384259265</v>
      </c>
    </row>
    <row r="2154" spans="1:20" ht="42.75" x14ac:dyDescent="0.4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424"/>
        <v>600</v>
      </c>
      <c r="P2154">
        <f t="shared" si="431"/>
        <v>1.1111111111111111E-3</v>
      </c>
      <c r="Q2154" t="str">
        <f t="shared" si="427"/>
        <v>games</v>
      </c>
      <c r="R2154" t="str">
        <f t="shared" si="428"/>
        <v>video games</v>
      </c>
      <c r="S2154" s="11">
        <f t="shared" si="425"/>
        <v>41683.832280092596</v>
      </c>
      <c r="T2154" s="11">
        <f t="shared" si="426"/>
        <v>41713.790613425925</v>
      </c>
    </row>
    <row r="2155" spans="1:20" ht="42.75" x14ac:dyDescent="0.4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424"/>
        <v>10959.558823529413</v>
      </c>
      <c r="P2155">
        <f t="shared" si="431"/>
        <v>1.1333333333333334E-3</v>
      </c>
      <c r="Q2155" t="str">
        <f t="shared" si="427"/>
        <v>games</v>
      </c>
      <c r="R2155" t="str">
        <f t="shared" si="428"/>
        <v>video games</v>
      </c>
      <c r="S2155" s="11">
        <f t="shared" si="425"/>
        <v>41974.911087962959</v>
      </c>
      <c r="T2155" s="11">
        <f t="shared" si="426"/>
        <v>42014.332638888889</v>
      </c>
    </row>
    <row r="2156" spans="1:20" ht="28.5" x14ac:dyDescent="0.4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424"/>
        <v>125</v>
      </c>
      <c r="P2156">
        <f t="shared" si="431"/>
        <v>5.3673264005367329E-6</v>
      </c>
      <c r="Q2156" t="str">
        <f t="shared" si="427"/>
        <v>games</v>
      </c>
      <c r="R2156" t="str">
        <f t="shared" si="428"/>
        <v>video games</v>
      </c>
      <c r="S2156" s="11">
        <f t="shared" si="425"/>
        <v>41647.632256944446</v>
      </c>
      <c r="T2156" s="11">
        <f t="shared" si="426"/>
        <v>41667.632256944446</v>
      </c>
    </row>
    <row r="2157" spans="1:20" ht="42.75" x14ac:dyDescent="0.4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424"/>
        <v>43.478260869565219</v>
      </c>
      <c r="P2157">
        <f t="shared" si="431"/>
        <v>0.46</v>
      </c>
      <c r="Q2157" t="str">
        <f t="shared" si="427"/>
        <v>games</v>
      </c>
      <c r="R2157" t="str">
        <f t="shared" si="428"/>
        <v>video games</v>
      </c>
      <c r="S2157" s="11">
        <f t="shared" si="425"/>
        <v>42430.747511574074</v>
      </c>
      <c r="T2157" s="11">
        <f t="shared" si="426"/>
        <v>42460.70584490741</v>
      </c>
    </row>
    <row r="2158" spans="1:20" ht="42.75" x14ac:dyDescent="0.4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424"/>
        <v>37.508372404554585</v>
      </c>
      <c r="P2158">
        <f t="shared" si="431"/>
        <v>0.29859999999999998</v>
      </c>
      <c r="Q2158" t="str">
        <f t="shared" si="427"/>
        <v>games</v>
      </c>
      <c r="R2158" t="str">
        <f t="shared" si="428"/>
        <v>video games</v>
      </c>
      <c r="S2158" s="11">
        <f t="shared" si="425"/>
        <v>41488.85423611111</v>
      </c>
      <c r="T2158" s="11">
        <f t="shared" si="426"/>
        <v>41533.85423611111</v>
      </c>
    </row>
    <row r="2159" spans="1:20" ht="28.5" x14ac:dyDescent="0.4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424"/>
        <v>3.547105561861521</v>
      </c>
      <c r="P2159">
        <f t="shared" si="431"/>
        <v>0.37757142857142856</v>
      </c>
      <c r="Q2159" t="str">
        <f t="shared" si="427"/>
        <v>games</v>
      </c>
      <c r="R2159" t="str">
        <f t="shared" si="428"/>
        <v>video games</v>
      </c>
      <c r="S2159" s="11">
        <f t="shared" si="425"/>
        <v>42694.98128472222</v>
      </c>
      <c r="T2159" s="11">
        <f t="shared" si="426"/>
        <v>42727.332638888889</v>
      </c>
    </row>
    <row r="2160" spans="1:20" ht="42.75" x14ac:dyDescent="0.4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424"/>
        <v>15.174422398256763</v>
      </c>
      <c r="P2160">
        <f t="shared" si="431"/>
        <v>0.26360146666666667</v>
      </c>
      <c r="Q2160" t="str">
        <f t="shared" si="427"/>
        <v>games</v>
      </c>
      <c r="R2160" t="str">
        <f t="shared" si="428"/>
        <v>video games</v>
      </c>
      <c r="S2160" s="11">
        <f t="shared" si="425"/>
        <v>41264.853865740741</v>
      </c>
      <c r="T2160" s="11">
        <f t="shared" si="426"/>
        <v>41309.853865740741</v>
      </c>
    </row>
    <row r="2161" spans="1:20" ht="57" x14ac:dyDescent="0.4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424"/>
        <v>138.46153846153845</v>
      </c>
      <c r="P2161">
        <f t="shared" si="431"/>
        <v>8.6666666666666668E-5</v>
      </c>
      <c r="Q2161" t="str">
        <f t="shared" si="427"/>
        <v>games</v>
      </c>
      <c r="R2161" t="str">
        <f t="shared" si="428"/>
        <v>video games</v>
      </c>
      <c r="S2161" s="11">
        <f t="shared" si="425"/>
        <v>40710.731180555551</v>
      </c>
      <c r="T2161" s="11">
        <f t="shared" si="426"/>
        <v>40740.731180555551</v>
      </c>
    </row>
    <row r="2162" spans="1:20" ht="42.75" x14ac:dyDescent="0.4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424"/>
        <v>117.64705882352941</v>
      </c>
      <c r="P2162">
        <f t="shared" si="431"/>
        <v>2.361111111111111E-2</v>
      </c>
      <c r="Q2162" t="str">
        <f t="shared" si="427"/>
        <v>games</v>
      </c>
      <c r="R2162" t="str">
        <f t="shared" si="428"/>
        <v>video games</v>
      </c>
      <c r="S2162" s="11">
        <f t="shared" si="425"/>
        <v>41018.711863425924</v>
      </c>
      <c r="T2162" s="11">
        <f t="shared" si="426"/>
        <v>41048.711863425924</v>
      </c>
    </row>
    <row r="2163" spans="1:20" ht="28.5" x14ac:dyDescent="0.4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424"/>
        <v>0.86393088552915764</v>
      </c>
      <c r="P2163">
        <f t="shared" si="431"/>
        <v>4.6300000000000001E-2</v>
      </c>
      <c r="Q2163" t="str">
        <f t="shared" si="427"/>
        <v>music</v>
      </c>
      <c r="R2163" t="str">
        <f>RIGHT(N2163,4)</f>
        <v>rock</v>
      </c>
      <c r="S2163" s="11">
        <f t="shared" si="425"/>
        <v>42240.852534722217</v>
      </c>
      <c r="T2163" s="11">
        <f t="shared" si="426"/>
        <v>42270.852534722217</v>
      </c>
    </row>
    <row r="2164" spans="1:20" ht="42.75" x14ac:dyDescent="0.4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424"/>
        <v>0.89073634204275531</v>
      </c>
      <c r="P2164">
        <f t="shared" si="431"/>
        <v>12.63</v>
      </c>
      <c r="Q2164" t="str">
        <f t="shared" si="427"/>
        <v>music</v>
      </c>
      <c r="R2164" t="str">
        <f t="shared" ref="R2164:R2182" si="432">RIGHT(N2164,4)</f>
        <v>rock</v>
      </c>
      <c r="S2164" s="11">
        <f t="shared" si="425"/>
        <v>41813.766099537039</v>
      </c>
      <c r="T2164" s="11">
        <f t="shared" si="426"/>
        <v>41844.766099537039</v>
      </c>
    </row>
    <row r="2165" spans="1:20" ht="42.75" x14ac:dyDescent="0.4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424"/>
        <v>0.75642965204236001</v>
      </c>
      <c r="P2165">
        <f t="shared" si="431"/>
        <v>0.73444444444444446</v>
      </c>
      <c r="Q2165" t="str">
        <f t="shared" si="427"/>
        <v>music</v>
      </c>
      <c r="R2165" t="str">
        <f t="shared" si="432"/>
        <v>rock</v>
      </c>
      <c r="S2165" s="11">
        <f t="shared" si="425"/>
        <v>42111.899537037039</v>
      </c>
      <c r="T2165" s="11">
        <f t="shared" si="426"/>
        <v>42163.159722222219</v>
      </c>
    </row>
    <row r="2166" spans="1:20" ht="28.5" x14ac:dyDescent="0.4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424"/>
        <v>0.97431355181576618</v>
      </c>
      <c r="P2166">
        <f t="shared" si="431"/>
        <v>2.258</v>
      </c>
      <c r="Q2166" t="str">
        <f t="shared" si="427"/>
        <v>music</v>
      </c>
      <c r="R2166" t="str">
        <f t="shared" si="432"/>
        <v>rock</v>
      </c>
      <c r="S2166" s="11">
        <f t="shared" si="425"/>
        <v>42515.71775462963</v>
      </c>
      <c r="T2166" s="11">
        <f t="shared" si="426"/>
        <v>42546.165972222225</v>
      </c>
    </row>
    <row r="2167" spans="1:20" ht="42.75" x14ac:dyDescent="0.4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424"/>
        <v>0.72129255626081934</v>
      </c>
      <c r="P2167">
        <f t="shared" si="431"/>
        <v>0.63018181818181818</v>
      </c>
      <c r="Q2167" t="str">
        <f t="shared" si="427"/>
        <v>music</v>
      </c>
      <c r="R2167" t="str">
        <f t="shared" si="432"/>
        <v>rock</v>
      </c>
      <c r="S2167" s="11">
        <f t="shared" si="425"/>
        <v>42438.667071759264</v>
      </c>
      <c r="T2167" s="11">
        <f t="shared" si="426"/>
        <v>42468.625405092593</v>
      </c>
    </row>
    <row r="2168" spans="1:20" ht="57" x14ac:dyDescent="0.4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424"/>
        <v>0.68212824010914053</v>
      </c>
      <c r="P2168">
        <f t="shared" si="431"/>
        <v>1.1728000000000001</v>
      </c>
      <c r="Q2168" t="str">
        <f t="shared" si="427"/>
        <v>music</v>
      </c>
      <c r="R2168" t="str">
        <f t="shared" si="432"/>
        <v>rock</v>
      </c>
      <c r="S2168" s="11">
        <f t="shared" si="425"/>
        <v>41933.838171296295</v>
      </c>
      <c r="T2168" s="11">
        <f t="shared" si="426"/>
        <v>41978.879837962959</v>
      </c>
    </row>
    <row r="2169" spans="1:20" ht="28.5" x14ac:dyDescent="0.4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424"/>
        <v>0.83333333333333337</v>
      </c>
      <c r="P2169">
        <f t="shared" si="431"/>
        <v>0.09</v>
      </c>
      <c r="Q2169" t="str">
        <f t="shared" si="427"/>
        <v>music</v>
      </c>
      <c r="R2169" t="str">
        <f t="shared" si="432"/>
        <v>rock</v>
      </c>
      <c r="S2169" s="11">
        <f t="shared" si="425"/>
        <v>41153.066400462965</v>
      </c>
      <c r="T2169" s="11">
        <f t="shared" si="426"/>
        <v>41167.066400462965</v>
      </c>
    </row>
    <row r="2170" spans="1:20" ht="28.5" x14ac:dyDescent="0.4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424"/>
        <v>0.82249280204563102</v>
      </c>
      <c r="P2170">
        <f t="shared" si="431"/>
        <v>145.89793333333333</v>
      </c>
      <c r="Q2170" t="str">
        <f t="shared" si="427"/>
        <v>music</v>
      </c>
      <c r="R2170" t="str">
        <f t="shared" si="432"/>
        <v>rock</v>
      </c>
      <c r="S2170" s="11">
        <f t="shared" si="425"/>
        <v>42745.600243055553</v>
      </c>
      <c r="T2170" s="11">
        <f t="shared" si="426"/>
        <v>42776.208333333328</v>
      </c>
    </row>
    <row r="2171" spans="1:20" ht="42.75" x14ac:dyDescent="0.4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424"/>
        <v>1</v>
      </c>
      <c r="P2171">
        <f t="shared" si="431"/>
        <v>8.5000000000000006E-3</v>
      </c>
      <c r="Q2171" t="str">
        <f t="shared" si="427"/>
        <v>music</v>
      </c>
      <c r="R2171" t="str">
        <f t="shared" si="432"/>
        <v>rock</v>
      </c>
      <c r="S2171" s="11">
        <f t="shared" si="425"/>
        <v>42793.700821759259</v>
      </c>
      <c r="T2171" s="11">
        <f t="shared" si="426"/>
        <v>42796.700821759259</v>
      </c>
    </row>
    <row r="2172" spans="1:20" ht="42.75" x14ac:dyDescent="0.4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424"/>
        <v>0.55292259083728279</v>
      </c>
      <c r="P2172">
        <f t="shared" si="431"/>
        <v>4.1372549019607847</v>
      </c>
      <c r="Q2172" t="str">
        <f t="shared" si="427"/>
        <v>music</v>
      </c>
      <c r="R2172" t="str">
        <f t="shared" si="432"/>
        <v>rock</v>
      </c>
      <c r="S2172" s="11">
        <f t="shared" si="425"/>
        <v>42198.750254629631</v>
      </c>
      <c r="T2172" s="11">
        <f t="shared" si="426"/>
        <v>42238.750254629631</v>
      </c>
    </row>
    <row r="2173" spans="1:20" ht="42.75" x14ac:dyDescent="0.4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424"/>
        <v>0.94272920103700208</v>
      </c>
      <c r="P2173">
        <f t="shared" si="431"/>
        <v>12.122857142857143</v>
      </c>
      <c r="Q2173" t="str">
        <f t="shared" si="427"/>
        <v>music</v>
      </c>
      <c r="R2173" t="str">
        <f t="shared" si="432"/>
        <v>rock</v>
      </c>
      <c r="S2173" s="11">
        <f t="shared" si="425"/>
        <v>42141.95711805555</v>
      </c>
      <c r="T2173" s="11">
        <f t="shared" si="426"/>
        <v>42177.208333333328</v>
      </c>
    </row>
    <row r="2174" spans="1:20" ht="42.75" x14ac:dyDescent="0.4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424"/>
        <v>1</v>
      </c>
      <c r="P2174">
        <f t="shared" si="431"/>
        <v>0.25</v>
      </c>
      <c r="Q2174" t="str">
        <f t="shared" si="427"/>
        <v>music</v>
      </c>
      <c r="R2174" t="str">
        <f t="shared" si="432"/>
        <v>rock</v>
      </c>
      <c r="S2174" s="11">
        <f t="shared" si="425"/>
        <v>42082.580092592587</v>
      </c>
      <c r="T2174" s="11">
        <f t="shared" si="426"/>
        <v>42112.580092592587</v>
      </c>
    </row>
    <row r="2175" spans="1:20" ht="42.75" x14ac:dyDescent="0.4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424"/>
        <v>0.78784468204839619</v>
      </c>
      <c r="P2175">
        <f t="shared" si="431"/>
        <v>5.3310000000000004</v>
      </c>
      <c r="Q2175" t="str">
        <f t="shared" si="427"/>
        <v>music</v>
      </c>
      <c r="R2175" t="str">
        <f t="shared" si="432"/>
        <v>rock</v>
      </c>
      <c r="S2175" s="11">
        <f t="shared" si="425"/>
        <v>41495.692627314813</v>
      </c>
      <c r="T2175" s="11">
        <f t="shared" si="426"/>
        <v>41527.165972222225</v>
      </c>
    </row>
    <row r="2176" spans="1:20" ht="42.75" x14ac:dyDescent="0.4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424"/>
        <v>0.97110949259529011</v>
      </c>
      <c r="P2176">
        <f t="shared" si="431"/>
        <v>0.98071428571428576</v>
      </c>
      <c r="Q2176" t="str">
        <f t="shared" si="427"/>
        <v>music</v>
      </c>
      <c r="R2176" t="str">
        <f t="shared" si="432"/>
        <v>rock</v>
      </c>
      <c r="S2176" s="11">
        <f t="shared" si="425"/>
        <v>42465.542905092589</v>
      </c>
      <c r="T2176" s="11">
        <f t="shared" si="426"/>
        <v>42495.542905092589</v>
      </c>
    </row>
    <row r="2177" spans="1:20" ht="42.75" x14ac:dyDescent="0.4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424"/>
        <v>0.4</v>
      </c>
      <c r="P2177">
        <f t="shared" si="431"/>
        <v>0.4375</v>
      </c>
      <c r="Q2177" t="str">
        <f t="shared" si="427"/>
        <v>music</v>
      </c>
      <c r="R2177" t="str">
        <f t="shared" si="432"/>
        <v>rock</v>
      </c>
      <c r="S2177" s="11">
        <f t="shared" si="425"/>
        <v>42565.009097222224</v>
      </c>
      <c r="T2177" s="11">
        <f t="shared" si="426"/>
        <v>42572.009097222224</v>
      </c>
    </row>
    <row r="2178" spans="1:20" ht="42.75" x14ac:dyDescent="0.4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si="424"/>
        <v>0.79352483732740831</v>
      </c>
      <c r="P2178">
        <f t="shared" si="431"/>
        <v>9.0014285714285709</v>
      </c>
      <c r="Q2178" t="str">
        <f t="shared" si="427"/>
        <v>music</v>
      </c>
      <c r="R2178" t="str">
        <f t="shared" si="432"/>
        <v>rock</v>
      </c>
      <c r="S2178" s="11">
        <f t="shared" si="425"/>
        <v>42096.633206018523</v>
      </c>
      <c r="T2178" s="11">
        <f t="shared" si="426"/>
        <v>42126.633206018523</v>
      </c>
    </row>
    <row r="2179" spans="1:20" ht="57" x14ac:dyDescent="0.4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ref="O2179:O2242" si="433">$D2179/$E2179</f>
        <v>0.99880143827407109</v>
      </c>
      <c r="P2179">
        <f t="shared" si="431"/>
        <v>0.50060000000000004</v>
      </c>
      <c r="Q2179" t="str">
        <f t="shared" si="427"/>
        <v>music</v>
      </c>
      <c r="R2179" t="str">
        <f t="shared" si="432"/>
        <v>rock</v>
      </c>
      <c r="S2179" s="11">
        <f t="shared" ref="S2179:S2242" si="434">(((J2179/60)/60)/24)+DATE(1970,1,1)</f>
        <v>42502.250775462962</v>
      </c>
      <c r="T2179" s="11">
        <f t="shared" ref="T2179:T2242" si="435">(((I2179/60)/60)/24)+DATE(1970,1,1)</f>
        <v>42527.250775462962</v>
      </c>
    </row>
    <row r="2180" spans="1:20" ht="42.75" x14ac:dyDescent="0.4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433"/>
        <v>0.72129255626081934</v>
      </c>
      <c r="P2180">
        <f t="shared" si="431"/>
        <v>13.864000000000001</v>
      </c>
      <c r="Q2180" t="str">
        <f t="shared" si="427"/>
        <v>music</v>
      </c>
      <c r="R2180" t="str">
        <f t="shared" si="432"/>
        <v>rock</v>
      </c>
      <c r="S2180" s="11">
        <f t="shared" si="434"/>
        <v>42723.63653935185</v>
      </c>
      <c r="T2180" s="11">
        <f t="shared" si="435"/>
        <v>42753.63653935185</v>
      </c>
    </row>
    <row r="2181" spans="1:20" ht="42.75" x14ac:dyDescent="0.4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433"/>
        <v>0.61957868649318459</v>
      </c>
      <c r="P2181">
        <f t="shared" si="431"/>
        <v>6.4560000000000006E-2</v>
      </c>
      <c r="Q2181" t="str">
        <f t="shared" si="427"/>
        <v>music</v>
      </c>
      <c r="R2181" t="str">
        <f t="shared" si="432"/>
        <v>rock</v>
      </c>
      <c r="S2181" s="11">
        <f t="shared" si="434"/>
        <v>42075.171203703707</v>
      </c>
      <c r="T2181" s="11">
        <f t="shared" si="435"/>
        <v>42105.171203703707</v>
      </c>
    </row>
    <row r="2182" spans="1:20" ht="28.5" x14ac:dyDescent="0.4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433"/>
        <v>0.93297333002438787</v>
      </c>
      <c r="P2182">
        <f t="shared" si="431"/>
        <v>5.35921</v>
      </c>
      <c r="Q2182" t="str">
        <f t="shared" si="427"/>
        <v>music</v>
      </c>
      <c r="R2182" t="str">
        <f t="shared" si="432"/>
        <v>rock</v>
      </c>
      <c r="S2182" s="11">
        <f t="shared" si="434"/>
        <v>42279.669768518521</v>
      </c>
      <c r="T2182" s="11">
        <f t="shared" si="435"/>
        <v>42321.711435185185</v>
      </c>
    </row>
    <row r="2183" spans="1:20" ht="42.75" x14ac:dyDescent="0.4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433"/>
        <v>0.6531678641410843</v>
      </c>
      <c r="P2183">
        <f t="shared" si="431"/>
        <v>0.61240000000000006</v>
      </c>
      <c r="Q2183" t="str">
        <f t="shared" ref="Q2183:Q2222" si="436">LEFT(N2183,5)</f>
        <v>games</v>
      </c>
      <c r="R2183" t="str">
        <f>RIGHT(N2183,14)</f>
        <v>tabletop games</v>
      </c>
      <c r="S2183" s="11">
        <f t="shared" si="434"/>
        <v>42773.005243055552</v>
      </c>
      <c r="T2183" s="11">
        <f t="shared" si="435"/>
        <v>42787.005243055552</v>
      </c>
    </row>
    <row r="2184" spans="1:20" ht="42.75" x14ac:dyDescent="0.4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433"/>
        <v>0.19077901430842609</v>
      </c>
      <c r="P2184">
        <f t="shared" si="431"/>
        <v>7.8624999999999998</v>
      </c>
      <c r="Q2184" t="str">
        <f t="shared" si="436"/>
        <v>games</v>
      </c>
      <c r="R2184" t="str">
        <f t="shared" ref="R2184:R2202" si="437">RIGHT(N2184,14)</f>
        <v>tabletop games</v>
      </c>
      <c r="S2184" s="11">
        <f t="shared" si="434"/>
        <v>41879.900752314818</v>
      </c>
      <c r="T2184" s="11">
        <f t="shared" si="435"/>
        <v>41914.900752314818</v>
      </c>
    </row>
    <row r="2185" spans="1:20" ht="42.75" x14ac:dyDescent="0.4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433"/>
        <v>0.2043828772567276</v>
      </c>
      <c r="P2185">
        <f t="shared" si="431"/>
        <v>2.9356666666666666</v>
      </c>
      <c r="Q2185" t="str">
        <f t="shared" si="436"/>
        <v>games</v>
      </c>
      <c r="R2185" t="str">
        <f t="shared" si="437"/>
        <v>tabletop games</v>
      </c>
      <c r="S2185" s="11">
        <f t="shared" si="434"/>
        <v>42745.365474537044</v>
      </c>
      <c r="T2185" s="11">
        <f t="shared" si="435"/>
        <v>42775.208333333328</v>
      </c>
    </row>
    <row r="2186" spans="1:20" ht="42.75" x14ac:dyDescent="0.4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433"/>
        <v>0.35119758376062371</v>
      </c>
      <c r="P2186">
        <f t="shared" si="431"/>
        <v>15.818888888888889</v>
      </c>
      <c r="Q2186" t="str">
        <f t="shared" si="436"/>
        <v>games</v>
      </c>
      <c r="R2186" t="str">
        <f t="shared" si="437"/>
        <v>tabletop games</v>
      </c>
      <c r="S2186" s="11">
        <f t="shared" si="434"/>
        <v>42380.690289351856</v>
      </c>
      <c r="T2186" s="11">
        <f t="shared" si="435"/>
        <v>42394.666666666672</v>
      </c>
    </row>
    <row r="2187" spans="1:20" ht="42.75" x14ac:dyDescent="0.4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433"/>
        <v>5.3851166147002916E-2</v>
      </c>
      <c r="P2187">
        <f t="shared" si="431"/>
        <v>9.2848500000000005</v>
      </c>
      <c r="Q2187" t="str">
        <f t="shared" si="436"/>
        <v>games</v>
      </c>
      <c r="R2187" t="str">
        <f t="shared" si="437"/>
        <v>tabletop games</v>
      </c>
      <c r="S2187" s="11">
        <f t="shared" si="434"/>
        <v>41319.349988425929</v>
      </c>
      <c r="T2187" s="11">
        <f t="shared" si="435"/>
        <v>41359.349988425929</v>
      </c>
    </row>
    <row r="2188" spans="1:20" ht="42.75" x14ac:dyDescent="0.4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433"/>
        <v>0.91178481878276729</v>
      </c>
      <c r="P2188">
        <f t="shared" si="431"/>
        <v>4.3869999999999996</v>
      </c>
      <c r="Q2188" t="str">
        <f t="shared" si="436"/>
        <v>games</v>
      </c>
      <c r="R2188" t="str">
        <f t="shared" si="437"/>
        <v>tabletop games</v>
      </c>
      <c r="S2188" s="11">
        <f t="shared" si="434"/>
        <v>42583.615081018521</v>
      </c>
      <c r="T2188" s="11">
        <f t="shared" si="435"/>
        <v>42620.083333333328</v>
      </c>
    </row>
    <row r="2189" spans="1:20" ht="42.75" x14ac:dyDescent="0.4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433"/>
        <v>9.8556880871834174E-2</v>
      </c>
      <c r="P2189">
        <f t="shared" si="431"/>
        <v>10.146425000000001</v>
      </c>
      <c r="Q2189" t="str">
        <f t="shared" si="436"/>
        <v>games</v>
      </c>
      <c r="R2189" t="str">
        <f t="shared" si="437"/>
        <v>tabletop games</v>
      </c>
      <c r="S2189" s="11">
        <f t="shared" si="434"/>
        <v>42068.209097222221</v>
      </c>
      <c r="T2189" s="11">
        <f t="shared" si="435"/>
        <v>42097.165972222225</v>
      </c>
    </row>
    <row r="2190" spans="1:20" ht="42.75" x14ac:dyDescent="0.4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433"/>
        <v>0.24261426363435637</v>
      </c>
      <c r="P2190">
        <f t="shared" si="431"/>
        <v>1.13225</v>
      </c>
      <c r="Q2190" t="str">
        <f t="shared" si="436"/>
        <v>games</v>
      </c>
      <c r="R2190" t="str">
        <f t="shared" si="437"/>
        <v>tabletop games</v>
      </c>
      <c r="S2190" s="11">
        <f t="shared" si="434"/>
        <v>42633.586122685185</v>
      </c>
      <c r="T2190" s="11">
        <f t="shared" si="435"/>
        <v>42668.708333333328</v>
      </c>
    </row>
    <row r="2191" spans="1:20" ht="42.75" x14ac:dyDescent="0.4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433"/>
        <v>0.19870839542970692</v>
      </c>
      <c r="P2191">
        <f t="shared" si="431"/>
        <v>1.0991991263196215</v>
      </c>
      <c r="Q2191" t="str">
        <f t="shared" si="436"/>
        <v>games</v>
      </c>
      <c r="R2191" t="str">
        <f t="shared" si="437"/>
        <v>tabletop games</v>
      </c>
      <c r="S2191" s="11">
        <f t="shared" si="434"/>
        <v>42467.788194444445</v>
      </c>
      <c r="T2191" s="11">
        <f t="shared" si="435"/>
        <v>42481.916666666672</v>
      </c>
    </row>
    <row r="2192" spans="1:20" ht="42.75" x14ac:dyDescent="0.4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433"/>
        <v>0.54168092142775692</v>
      </c>
      <c r="P2192">
        <f t="shared" si="431"/>
        <v>29.23</v>
      </c>
      <c r="Q2192" t="str">
        <f t="shared" si="436"/>
        <v>games</v>
      </c>
      <c r="R2192" t="str">
        <f t="shared" si="437"/>
        <v>tabletop games</v>
      </c>
      <c r="S2192" s="11">
        <f t="shared" si="434"/>
        <v>42417.625046296293</v>
      </c>
      <c r="T2192" s="11">
        <f t="shared" si="435"/>
        <v>42452.290972222225</v>
      </c>
    </row>
    <row r="2193" spans="1:20" ht="42.75" x14ac:dyDescent="0.4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433"/>
        <v>0.83518930957683746</v>
      </c>
      <c r="P2193">
        <f t="shared" si="431"/>
        <v>4.726315789473684E-2</v>
      </c>
      <c r="Q2193" t="str">
        <f t="shared" si="436"/>
        <v>games</v>
      </c>
      <c r="R2193" t="str">
        <f t="shared" si="437"/>
        <v>tabletop games</v>
      </c>
      <c r="S2193" s="11">
        <f t="shared" si="434"/>
        <v>42768.833645833336</v>
      </c>
      <c r="T2193" s="11">
        <f t="shared" si="435"/>
        <v>42780.833645833336</v>
      </c>
    </row>
    <row r="2194" spans="1:20" ht="42.75" x14ac:dyDescent="0.4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433"/>
        <v>9.2486390242315877E-2</v>
      </c>
      <c r="P2194">
        <f t="shared" si="431"/>
        <v>172.99842666666669</v>
      </c>
      <c r="Q2194" t="str">
        <f t="shared" si="436"/>
        <v>games</v>
      </c>
      <c r="R2194" t="str">
        <f t="shared" si="437"/>
        <v>tabletop games</v>
      </c>
      <c r="S2194" s="11">
        <f t="shared" si="434"/>
        <v>42691.8512037037</v>
      </c>
      <c r="T2194" s="11">
        <f t="shared" si="435"/>
        <v>42719.958333333328</v>
      </c>
    </row>
    <row r="2195" spans="1:20" ht="42.75" x14ac:dyDescent="0.4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433"/>
        <v>0.2210563546333412</v>
      </c>
      <c r="P2195">
        <f t="shared" si="431"/>
        <v>5.6546666666666665</v>
      </c>
      <c r="Q2195" t="str">
        <f t="shared" si="436"/>
        <v>games</v>
      </c>
      <c r="R2195" t="str">
        <f t="shared" si="437"/>
        <v>tabletop games</v>
      </c>
      <c r="S2195" s="11">
        <f t="shared" si="434"/>
        <v>42664.405925925923</v>
      </c>
      <c r="T2195" s="11">
        <f t="shared" si="435"/>
        <v>42695.207638888889</v>
      </c>
    </row>
    <row r="2196" spans="1:20" ht="42.75" x14ac:dyDescent="0.4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433"/>
        <v>0.18609151980944227</v>
      </c>
      <c r="P2196">
        <f t="shared" si="431"/>
        <v>3.5824666666666665</v>
      </c>
      <c r="Q2196" t="str">
        <f t="shared" si="436"/>
        <v>games</v>
      </c>
      <c r="R2196" t="str">
        <f t="shared" si="437"/>
        <v>tabletop games</v>
      </c>
      <c r="S2196" s="11">
        <f t="shared" si="434"/>
        <v>42425.757986111115</v>
      </c>
      <c r="T2196" s="11">
        <f t="shared" si="435"/>
        <v>42455.716319444444</v>
      </c>
    </row>
    <row r="2197" spans="1:20" ht="28.5" x14ac:dyDescent="0.4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433"/>
        <v>0.83107497741644087</v>
      </c>
      <c r="P2197">
        <f t="shared" si="431"/>
        <v>0.55349999999999999</v>
      </c>
      <c r="Q2197" t="str">
        <f t="shared" si="436"/>
        <v>games</v>
      </c>
      <c r="R2197" t="str">
        <f t="shared" si="437"/>
        <v>tabletop games</v>
      </c>
      <c r="S2197" s="11">
        <f t="shared" si="434"/>
        <v>42197.771990740745</v>
      </c>
      <c r="T2197" s="11">
        <f t="shared" si="435"/>
        <v>42227.771990740745</v>
      </c>
    </row>
    <row r="2198" spans="1:20" ht="28.5" x14ac:dyDescent="0.4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433"/>
        <v>0.87845893204492687</v>
      </c>
      <c r="P2198">
        <f t="shared" si="431"/>
        <v>3.4645652173913044</v>
      </c>
      <c r="Q2198" t="str">
        <f t="shared" si="436"/>
        <v>games</v>
      </c>
      <c r="R2198" t="str">
        <f t="shared" si="437"/>
        <v>tabletop games</v>
      </c>
      <c r="S2198" s="11">
        <f t="shared" si="434"/>
        <v>42675.487291666665</v>
      </c>
      <c r="T2198" s="11">
        <f t="shared" si="435"/>
        <v>42706.291666666672</v>
      </c>
    </row>
    <row r="2199" spans="1:20" ht="42.75" x14ac:dyDescent="0.4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433"/>
        <v>0.10514903245540549</v>
      </c>
      <c r="P2199">
        <f t="shared" si="431"/>
        <v>20.379237857142858</v>
      </c>
      <c r="Q2199" t="str">
        <f t="shared" si="436"/>
        <v>games</v>
      </c>
      <c r="R2199" t="str">
        <f t="shared" si="437"/>
        <v>tabletop games</v>
      </c>
      <c r="S2199" s="11">
        <f t="shared" si="434"/>
        <v>42033.584016203706</v>
      </c>
      <c r="T2199" s="11">
        <f t="shared" si="435"/>
        <v>42063.584016203706</v>
      </c>
    </row>
    <row r="2200" spans="1:20" ht="42.75" x14ac:dyDescent="0.4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433"/>
        <v>0.75248791316289487</v>
      </c>
      <c r="P2200">
        <f t="shared" si="431"/>
        <v>1.7719</v>
      </c>
      <c r="Q2200" t="str">
        <f t="shared" si="436"/>
        <v>games</v>
      </c>
      <c r="R2200" t="str">
        <f t="shared" si="437"/>
        <v>tabletop games</v>
      </c>
      <c r="S2200" s="11">
        <f t="shared" si="434"/>
        <v>42292.513888888891</v>
      </c>
      <c r="T2200" s="11">
        <f t="shared" si="435"/>
        <v>42322.555555555555</v>
      </c>
    </row>
    <row r="2201" spans="1:20" ht="28.5" x14ac:dyDescent="0.4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433"/>
        <v>0.68037496220139104</v>
      </c>
      <c r="P2201">
        <f t="shared" si="431"/>
        <v>0.33069999999999999</v>
      </c>
      <c r="Q2201" t="str">
        <f t="shared" si="436"/>
        <v>games</v>
      </c>
      <c r="R2201" t="str">
        <f t="shared" si="437"/>
        <v>tabletop games</v>
      </c>
      <c r="S2201" s="11">
        <f t="shared" si="434"/>
        <v>42262.416643518518</v>
      </c>
      <c r="T2201" s="11">
        <f t="shared" si="435"/>
        <v>42292.416643518518</v>
      </c>
    </row>
    <row r="2202" spans="1:20" ht="42.75" x14ac:dyDescent="0.4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433"/>
        <v>0.18445079774970027</v>
      </c>
      <c r="P2202">
        <f t="shared" si="431"/>
        <v>1.2047777777777777</v>
      </c>
      <c r="Q2202" t="str">
        <f t="shared" si="436"/>
        <v>games</v>
      </c>
      <c r="R2202" t="str">
        <f t="shared" si="437"/>
        <v>tabletop games</v>
      </c>
      <c r="S2202" s="11">
        <f t="shared" si="434"/>
        <v>42163.625787037032</v>
      </c>
      <c r="T2202" s="11">
        <f t="shared" si="435"/>
        <v>42191.125</v>
      </c>
    </row>
    <row r="2203" spans="1:20" ht="42.75" x14ac:dyDescent="0.4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433"/>
        <v>0.26128886671892443</v>
      </c>
      <c r="P2203">
        <f t="shared" si="431"/>
        <v>0.21049500000000002</v>
      </c>
      <c r="Q2203" t="str">
        <f t="shared" si="436"/>
        <v>music</v>
      </c>
      <c r="R2203" t="str">
        <f>RIGHT(N2203,16)</f>
        <v>electronic music</v>
      </c>
      <c r="S2203" s="11">
        <f t="shared" si="434"/>
        <v>41276.846817129634</v>
      </c>
      <c r="T2203" s="11">
        <f t="shared" si="435"/>
        <v>41290.846817129634</v>
      </c>
    </row>
    <row r="2204" spans="1:20" ht="28.5" x14ac:dyDescent="0.4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433"/>
        <v>0.14200889330694336</v>
      </c>
      <c r="P2204">
        <f t="shared" si="431"/>
        <v>256.06590909090909</v>
      </c>
      <c r="Q2204" t="str">
        <f t="shared" si="436"/>
        <v>music</v>
      </c>
      <c r="R2204" t="str">
        <f t="shared" ref="R2204:R2222" si="438">RIGHT(N2204,16)</f>
        <v>electronic music</v>
      </c>
      <c r="S2204" s="11">
        <f t="shared" si="434"/>
        <v>41184.849166666667</v>
      </c>
      <c r="T2204" s="11">
        <f t="shared" si="435"/>
        <v>41214.849166666667</v>
      </c>
    </row>
    <row r="2205" spans="1:20" ht="42.75" x14ac:dyDescent="0.4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433"/>
        <v>0.91282519397535367</v>
      </c>
      <c r="P2205">
        <f t="shared" si="431"/>
        <v>0.54774999999999996</v>
      </c>
      <c r="Q2205" t="str">
        <f t="shared" si="436"/>
        <v>music</v>
      </c>
      <c r="R2205" t="str">
        <f t="shared" si="438"/>
        <v>electronic music</v>
      </c>
      <c r="S2205" s="11">
        <f t="shared" si="434"/>
        <v>42241.85974537037</v>
      </c>
      <c r="T2205" s="11">
        <f t="shared" si="435"/>
        <v>42271.85974537037</v>
      </c>
    </row>
    <row r="2206" spans="1:20" ht="42.75" x14ac:dyDescent="0.4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433"/>
        <v>0.7526342197691922</v>
      </c>
      <c r="P2206">
        <f t="shared" si="431"/>
        <v>0.99650000000000005</v>
      </c>
      <c r="Q2206" t="str">
        <f t="shared" si="436"/>
        <v>music</v>
      </c>
      <c r="R2206" t="str">
        <f t="shared" si="438"/>
        <v>electronic music</v>
      </c>
      <c r="S2206" s="11">
        <f t="shared" si="434"/>
        <v>41312.311562499999</v>
      </c>
      <c r="T2206" s="11">
        <f t="shared" si="435"/>
        <v>41342.311562499999</v>
      </c>
    </row>
    <row r="2207" spans="1:20" ht="42.75" x14ac:dyDescent="0.4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433"/>
        <v>0.65789473684210531</v>
      </c>
      <c r="P2207">
        <f t="shared" si="431"/>
        <v>0.76</v>
      </c>
      <c r="Q2207" t="str">
        <f t="shared" si="436"/>
        <v>music</v>
      </c>
      <c r="R2207" t="str">
        <f t="shared" si="438"/>
        <v>electronic music</v>
      </c>
      <c r="S2207" s="11">
        <f t="shared" si="434"/>
        <v>41031.82163194444</v>
      </c>
      <c r="T2207" s="11">
        <f t="shared" si="435"/>
        <v>41061.82163194444</v>
      </c>
    </row>
    <row r="2208" spans="1:20" ht="42.75" x14ac:dyDescent="0.4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433"/>
        <v>0.97345132743362828</v>
      </c>
      <c r="P2208">
        <f t="shared" si="431"/>
        <v>1.5066666666666666</v>
      </c>
      <c r="Q2208" t="str">
        <f t="shared" si="436"/>
        <v>music</v>
      </c>
      <c r="R2208" t="str">
        <f t="shared" si="438"/>
        <v>electronic music</v>
      </c>
      <c r="S2208" s="11">
        <f t="shared" si="434"/>
        <v>40997.257222222222</v>
      </c>
      <c r="T2208" s="11">
        <f t="shared" si="435"/>
        <v>41015.257222222222</v>
      </c>
    </row>
    <row r="2209" spans="1:20" ht="42.75" x14ac:dyDescent="0.4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433"/>
        <v>1</v>
      </c>
      <c r="P2209">
        <f t="shared" si="431"/>
        <v>1.8181818181818181</v>
      </c>
      <c r="Q2209" t="str">
        <f t="shared" si="436"/>
        <v>music</v>
      </c>
      <c r="R2209" t="str">
        <f t="shared" si="438"/>
        <v>electronic music</v>
      </c>
      <c r="S2209" s="11">
        <f t="shared" si="434"/>
        <v>41564.194131944445</v>
      </c>
      <c r="T2209" s="11">
        <f t="shared" si="435"/>
        <v>41594.235798611109</v>
      </c>
    </row>
    <row r="2210" spans="1:20" ht="42.75" x14ac:dyDescent="0.4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433"/>
        <v>0.98425196850393704</v>
      </c>
      <c r="P2210">
        <f t="shared" si="431"/>
        <v>0.50800000000000001</v>
      </c>
      <c r="Q2210" t="str">
        <f t="shared" si="436"/>
        <v>music</v>
      </c>
      <c r="R2210" t="str">
        <f t="shared" si="438"/>
        <v>electronic music</v>
      </c>
      <c r="S2210" s="11">
        <f t="shared" si="434"/>
        <v>40946.882245370369</v>
      </c>
      <c r="T2210" s="11">
        <f t="shared" si="435"/>
        <v>41006.166666666664</v>
      </c>
    </row>
    <row r="2211" spans="1:20" ht="28.5" x14ac:dyDescent="0.4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433"/>
        <v>0.66312997347480107</v>
      </c>
      <c r="P2211">
        <f t="shared" si="431"/>
        <v>0.754</v>
      </c>
      <c r="Q2211" t="str">
        <f t="shared" si="436"/>
        <v>music</v>
      </c>
      <c r="R2211" t="str">
        <f t="shared" si="438"/>
        <v>electronic music</v>
      </c>
      <c r="S2211" s="11">
        <f t="shared" si="434"/>
        <v>41732.479675925926</v>
      </c>
      <c r="T2211" s="11">
        <f t="shared" si="435"/>
        <v>41743.958333333336</v>
      </c>
    </row>
    <row r="2212" spans="1:20" ht="42.75" x14ac:dyDescent="0.4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433"/>
        <v>0.89746466232892075</v>
      </c>
      <c r="P2212">
        <f t="shared" si="431"/>
        <v>8.9139999999999997</v>
      </c>
      <c r="Q2212" t="str">
        <f t="shared" si="436"/>
        <v>music</v>
      </c>
      <c r="R2212" t="str">
        <f t="shared" si="438"/>
        <v>electronic music</v>
      </c>
      <c r="S2212" s="11">
        <f t="shared" si="434"/>
        <v>40956.066087962965</v>
      </c>
      <c r="T2212" s="11">
        <f t="shared" si="435"/>
        <v>41013.73333333333</v>
      </c>
    </row>
    <row r="2213" spans="1:20" ht="42.75" x14ac:dyDescent="0.4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433"/>
        <v>0.5112474437627812</v>
      </c>
      <c r="P2213">
        <f t="shared" si="431"/>
        <v>1.2224999999999999</v>
      </c>
      <c r="Q2213" t="str">
        <f t="shared" si="436"/>
        <v>music</v>
      </c>
      <c r="R2213" t="str">
        <f t="shared" si="438"/>
        <v>electronic music</v>
      </c>
      <c r="S2213" s="11">
        <f t="shared" si="434"/>
        <v>41716.785011574073</v>
      </c>
      <c r="T2213" s="11">
        <f t="shared" si="435"/>
        <v>41739.290972222225</v>
      </c>
    </row>
    <row r="2214" spans="1:20" ht="42.75" x14ac:dyDescent="0.4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433"/>
        <v>0.87425324202243915</v>
      </c>
      <c r="P2214">
        <f t="shared" si="431"/>
        <v>2.7452000000000001</v>
      </c>
      <c r="Q2214" t="str">
        <f t="shared" si="436"/>
        <v>music</v>
      </c>
      <c r="R2214" t="str">
        <f t="shared" si="438"/>
        <v>electronic music</v>
      </c>
      <c r="S2214" s="11">
        <f t="shared" si="434"/>
        <v>41548.747418981482</v>
      </c>
      <c r="T2214" s="11">
        <f t="shared" si="435"/>
        <v>41582.041666666664</v>
      </c>
    </row>
    <row r="2215" spans="1:20" ht="57" x14ac:dyDescent="0.4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433"/>
        <v>0.5</v>
      </c>
      <c r="P2215">
        <f t="shared" si="431"/>
        <v>1.6666666666666668E-3</v>
      </c>
      <c r="Q2215" t="str">
        <f t="shared" si="436"/>
        <v>music</v>
      </c>
      <c r="R2215" t="str">
        <f t="shared" si="438"/>
        <v>electronic music</v>
      </c>
      <c r="S2215" s="11">
        <f t="shared" si="434"/>
        <v>42109.826145833329</v>
      </c>
      <c r="T2215" s="11">
        <f t="shared" si="435"/>
        <v>42139.826145833329</v>
      </c>
    </row>
    <row r="2216" spans="1:20" ht="42.75" x14ac:dyDescent="0.4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433"/>
        <v>0.34187839385530566</v>
      </c>
      <c r="P2216">
        <f t="shared" ref="P2216:P2279" si="439">AVERAGE($E2216/$D2215)</f>
        <v>351.00200000000001</v>
      </c>
      <c r="Q2216" t="str">
        <f t="shared" si="436"/>
        <v>music</v>
      </c>
      <c r="R2216" t="str">
        <f t="shared" si="438"/>
        <v>electronic music</v>
      </c>
      <c r="S2216" s="11">
        <f t="shared" si="434"/>
        <v>41646.792222222226</v>
      </c>
      <c r="T2216" s="11">
        <f t="shared" si="435"/>
        <v>41676.792222222226</v>
      </c>
    </row>
    <row r="2217" spans="1:20" ht="28.5" x14ac:dyDescent="0.4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433"/>
        <v>0.63953488372093026</v>
      </c>
      <c r="P2217">
        <f t="shared" si="439"/>
        <v>1.4333333333333333</v>
      </c>
      <c r="Q2217" t="str">
        <f t="shared" si="436"/>
        <v>music</v>
      </c>
      <c r="R2217" t="str">
        <f t="shared" si="438"/>
        <v>electronic music</v>
      </c>
      <c r="S2217" s="11">
        <f t="shared" si="434"/>
        <v>40958.717268518521</v>
      </c>
      <c r="T2217" s="11">
        <f t="shared" si="435"/>
        <v>40981.290972222225</v>
      </c>
    </row>
    <row r="2218" spans="1:20" ht="42.75" x14ac:dyDescent="0.4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433"/>
        <v>0.94637223974763407</v>
      </c>
      <c r="P2218">
        <f t="shared" si="439"/>
        <v>0.57636363636363641</v>
      </c>
      <c r="Q2218" t="str">
        <f t="shared" si="436"/>
        <v>music</v>
      </c>
      <c r="R2218" t="str">
        <f t="shared" si="438"/>
        <v>electronic music</v>
      </c>
      <c r="S2218" s="11">
        <f t="shared" si="434"/>
        <v>42194.751678240747</v>
      </c>
      <c r="T2218" s="11">
        <f t="shared" si="435"/>
        <v>42208.751678240747</v>
      </c>
    </row>
    <row r="2219" spans="1:20" ht="42.75" x14ac:dyDescent="0.4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433"/>
        <v>0.9882352941176471</v>
      </c>
      <c r="P2219">
        <f t="shared" si="439"/>
        <v>1.4166666666666667</v>
      </c>
      <c r="Q2219" t="str">
        <f t="shared" si="436"/>
        <v>music</v>
      </c>
      <c r="R2219" t="str">
        <f t="shared" si="438"/>
        <v>electronic music</v>
      </c>
      <c r="S2219" s="11">
        <f t="shared" si="434"/>
        <v>42299.776770833334</v>
      </c>
      <c r="T2219" s="11">
        <f t="shared" si="435"/>
        <v>42310.333333333328</v>
      </c>
    </row>
    <row r="2220" spans="1:20" ht="42.75" x14ac:dyDescent="0.4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433"/>
        <v>0.81411347113560695</v>
      </c>
      <c r="P2220">
        <f t="shared" si="439"/>
        <v>5.8491904761904756</v>
      </c>
      <c r="Q2220" t="str">
        <f t="shared" si="436"/>
        <v>music</v>
      </c>
      <c r="R2220" t="str">
        <f t="shared" si="438"/>
        <v>electronic music</v>
      </c>
      <c r="S2220" s="11">
        <f t="shared" si="434"/>
        <v>41127.812303240738</v>
      </c>
      <c r="T2220" s="11">
        <f t="shared" si="435"/>
        <v>41150</v>
      </c>
    </row>
    <row r="2221" spans="1:20" ht="42.75" x14ac:dyDescent="0.4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433"/>
        <v>0.98522167487684731</v>
      </c>
      <c r="P2221">
        <f t="shared" si="439"/>
        <v>0.50749999999999995</v>
      </c>
      <c r="Q2221" t="str">
        <f t="shared" si="436"/>
        <v>music</v>
      </c>
      <c r="R2221" t="str">
        <f t="shared" si="438"/>
        <v>electronic music</v>
      </c>
      <c r="S2221" s="11">
        <f t="shared" si="434"/>
        <v>42205.718888888892</v>
      </c>
      <c r="T2221" s="11">
        <f t="shared" si="435"/>
        <v>42235.718888888892</v>
      </c>
    </row>
    <row r="2222" spans="1:20" ht="42.75" x14ac:dyDescent="0.4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433"/>
        <v>0.98870056497175141</v>
      </c>
      <c r="P2222">
        <f t="shared" si="439"/>
        <v>3.54</v>
      </c>
      <c r="Q2222" t="str">
        <f t="shared" si="436"/>
        <v>music</v>
      </c>
      <c r="R2222" t="str">
        <f t="shared" si="438"/>
        <v>electronic music</v>
      </c>
      <c r="S2222" s="11">
        <f t="shared" si="434"/>
        <v>41452.060601851852</v>
      </c>
      <c r="T2222" s="11">
        <f t="shared" si="435"/>
        <v>41482.060601851852</v>
      </c>
    </row>
    <row r="2223" spans="1:20" ht="42.75" x14ac:dyDescent="0.4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433"/>
        <v>0.92489826119126894</v>
      </c>
      <c r="P2223">
        <f t="shared" si="439"/>
        <v>2.3168571428571427</v>
      </c>
      <c r="Q2223" t="str">
        <f t="shared" ref="Q2223:Q2286" si="440">LEFT(N2223,5)</f>
        <v>games</v>
      </c>
      <c r="R2223" t="str">
        <f>RIGHT(N2223,14)</f>
        <v>tabletop games</v>
      </c>
      <c r="S2223" s="11">
        <f t="shared" si="434"/>
        <v>42452.666770833333</v>
      </c>
      <c r="T2223" s="11">
        <f t="shared" si="435"/>
        <v>42483</v>
      </c>
    </row>
    <row r="2224" spans="1:20" ht="42.75" x14ac:dyDescent="0.4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433"/>
        <v>0.61500615006150061</v>
      </c>
      <c r="P2224">
        <f t="shared" si="439"/>
        <v>0.1084</v>
      </c>
      <c r="Q2224" t="str">
        <f t="shared" si="440"/>
        <v>games</v>
      </c>
      <c r="R2224" t="str">
        <f t="shared" ref="R2224:R2282" si="441">RIGHT(N2224,14)</f>
        <v>tabletop games</v>
      </c>
      <c r="S2224" s="11">
        <f t="shared" si="434"/>
        <v>40906.787581018521</v>
      </c>
      <c r="T2224" s="11">
        <f t="shared" si="435"/>
        <v>40936.787581018521</v>
      </c>
    </row>
    <row r="2225" spans="1:20" ht="42.75" x14ac:dyDescent="0.4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433"/>
        <v>0.94517958412098302</v>
      </c>
      <c r="P2225">
        <f t="shared" si="439"/>
        <v>41.262</v>
      </c>
      <c r="Q2225" t="str">
        <f t="shared" si="440"/>
        <v>games</v>
      </c>
      <c r="R2225" t="str">
        <f t="shared" si="441"/>
        <v>tabletop games</v>
      </c>
      <c r="S2225" s="11">
        <f t="shared" si="434"/>
        <v>42152.640833333338</v>
      </c>
      <c r="T2225" s="11">
        <f t="shared" si="435"/>
        <v>42182.640833333338</v>
      </c>
    </row>
    <row r="2226" spans="1:20" ht="42.75" x14ac:dyDescent="0.4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433"/>
        <v>0.41126876413736374</v>
      </c>
      <c r="P2226">
        <f t="shared" si="439"/>
        <v>1.246923076923077</v>
      </c>
      <c r="Q2226" t="str">
        <f t="shared" si="440"/>
        <v>games</v>
      </c>
      <c r="R2226" t="str">
        <f t="shared" si="441"/>
        <v>tabletop games</v>
      </c>
      <c r="S2226" s="11">
        <f t="shared" si="434"/>
        <v>42644.667534722219</v>
      </c>
      <c r="T2226" s="11">
        <f t="shared" si="435"/>
        <v>42672.791666666672</v>
      </c>
    </row>
    <row r="2227" spans="1:20" ht="42.75" x14ac:dyDescent="0.4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433"/>
        <v>0.10583876693602969</v>
      </c>
      <c r="P2227">
        <f t="shared" si="439"/>
        <v>19.841501000000001</v>
      </c>
      <c r="Q2227" t="str">
        <f t="shared" si="440"/>
        <v>games</v>
      </c>
      <c r="R2227" t="str">
        <f t="shared" si="441"/>
        <v>tabletop games</v>
      </c>
      <c r="S2227" s="11">
        <f t="shared" si="434"/>
        <v>41873.79184027778</v>
      </c>
      <c r="T2227" s="11">
        <f t="shared" si="435"/>
        <v>41903.79184027778</v>
      </c>
    </row>
    <row r="2228" spans="1:20" ht="42.75" x14ac:dyDescent="0.4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433"/>
        <v>0.92197480857498026</v>
      </c>
      <c r="P2228">
        <f t="shared" si="439"/>
        <v>0.92968142857142866</v>
      </c>
      <c r="Q2228" t="str">
        <f t="shared" si="440"/>
        <v>games</v>
      </c>
      <c r="R2228" t="str">
        <f t="shared" si="441"/>
        <v>tabletop games</v>
      </c>
      <c r="S2228" s="11">
        <f t="shared" si="434"/>
        <v>42381.79886574074</v>
      </c>
      <c r="T2228" s="11">
        <f t="shared" si="435"/>
        <v>42412.207638888889</v>
      </c>
    </row>
    <row r="2229" spans="1:20" ht="42.75" x14ac:dyDescent="0.4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433"/>
        <v>0.63541717581504475</v>
      </c>
      <c r="P2229">
        <f t="shared" si="439"/>
        <v>1.136611111111111</v>
      </c>
      <c r="Q2229" t="str">
        <f t="shared" si="440"/>
        <v>games</v>
      </c>
      <c r="R2229" t="str">
        <f t="shared" si="441"/>
        <v>tabletop games</v>
      </c>
      <c r="S2229" s="11">
        <f t="shared" si="434"/>
        <v>41561.807349537034</v>
      </c>
      <c r="T2229" s="11">
        <f t="shared" si="435"/>
        <v>41591.849016203705</v>
      </c>
    </row>
    <row r="2230" spans="1:20" ht="42.75" x14ac:dyDescent="0.4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433"/>
        <v>8.5143338810888133E-2</v>
      </c>
      <c r="P2230">
        <f t="shared" si="439"/>
        <v>0.90345384615384616</v>
      </c>
      <c r="Q2230" t="str">
        <f t="shared" si="440"/>
        <v>games</v>
      </c>
      <c r="R2230" t="str">
        <f t="shared" si="441"/>
        <v>tabletop games</v>
      </c>
      <c r="S2230" s="11">
        <f t="shared" si="434"/>
        <v>42202.278194444443</v>
      </c>
      <c r="T2230" s="11">
        <f t="shared" si="435"/>
        <v>42232.278194444443</v>
      </c>
    </row>
    <row r="2231" spans="1:20" ht="42.75" x14ac:dyDescent="0.4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433"/>
        <v>0.58463274016314548</v>
      </c>
      <c r="P2231">
        <f t="shared" si="439"/>
        <v>13.704330000000001</v>
      </c>
      <c r="Q2231" t="str">
        <f t="shared" si="440"/>
        <v>games</v>
      </c>
      <c r="R2231" t="str">
        <f t="shared" si="441"/>
        <v>tabletop games</v>
      </c>
      <c r="S2231" s="11">
        <f t="shared" si="434"/>
        <v>41484.664247685185</v>
      </c>
      <c r="T2231" s="11">
        <f t="shared" si="435"/>
        <v>41520.166666666664</v>
      </c>
    </row>
    <row r="2232" spans="1:20" ht="42.75" x14ac:dyDescent="0.4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433"/>
        <v>0.79394731926022788</v>
      </c>
      <c r="P2232">
        <f t="shared" si="439"/>
        <v>1.336245631552671</v>
      </c>
      <c r="Q2232" t="str">
        <f t="shared" si="440"/>
        <v>games</v>
      </c>
      <c r="R2232" t="str">
        <f t="shared" si="441"/>
        <v>tabletop games</v>
      </c>
      <c r="S2232" s="11">
        <f t="shared" si="434"/>
        <v>41724.881099537037</v>
      </c>
      <c r="T2232" s="11">
        <f t="shared" si="435"/>
        <v>41754.881099537037</v>
      </c>
    </row>
    <row r="2233" spans="1:20" ht="42.75" x14ac:dyDescent="0.4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433"/>
        <v>8.2499429103950597E-2</v>
      </c>
      <c r="P2233">
        <f t="shared" si="439"/>
        <v>3.5650870588235297</v>
      </c>
      <c r="Q2233" t="str">
        <f t="shared" si="440"/>
        <v>games</v>
      </c>
      <c r="R2233" t="str">
        <f t="shared" si="441"/>
        <v>tabletop games</v>
      </c>
      <c r="S2233" s="11">
        <f t="shared" si="434"/>
        <v>41423.910891203705</v>
      </c>
      <c r="T2233" s="11">
        <f t="shared" si="435"/>
        <v>41450.208333333336</v>
      </c>
    </row>
    <row r="2234" spans="1:20" ht="42.75" x14ac:dyDescent="0.4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433"/>
        <v>0.20169423154497781</v>
      </c>
      <c r="P2234">
        <f t="shared" si="439"/>
        <v>9.9160000000000004</v>
      </c>
      <c r="Q2234" t="str">
        <f t="shared" si="440"/>
        <v>games</v>
      </c>
      <c r="R2234" t="str">
        <f t="shared" si="441"/>
        <v>tabletop games</v>
      </c>
      <c r="S2234" s="11">
        <f t="shared" si="434"/>
        <v>41806.794074074074</v>
      </c>
      <c r="T2234" s="11">
        <f t="shared" si="435"/>
        <v>41839.125</v>
      </c>
    </row>
    <row r="2235" spans="1:20" ht="42.75" x14ac:dyDescent="0.4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433"/>
        <v>0.30116853391157694</v>
      </c>
      <c r="P2235">
        <f t="shared" si="439"/>
        <v>1.6601999999999999</v>
      </c>
      <c r="Q2235" t="str">
        <f t="shared" si="440"/>
        <v>games</v>
      </c>
      <c r="R2235" t="str">
        <f t="shared" si="441"/>
        <v>tabletop games</v>
      </c>
      <c r="S2235" s="11">
        <f t="shared" si="434"/>
        <v>42331.378923611104</v>
      </c>
      <c r="T2235" s="11">
        <f t="shared" si="435"/>
        <v>42352</v>
      </c>
    </row>
    <row r="2236" spans="1:20" ht="42.75" x14ac:dyDescent="0.4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433"/>
        <v>8.5836909871244635E-2</v>
      </c>
      <c r="P2236">
        <f t="shared" si="439"/>
        <v>0.46600000000000003</v>
      </c>
      <c r="Q2236" t="str">
        <f t="shared" si="440"/>
        <v>games</v>
      </c>
      <c r="R2236" t="str">
        <f t="shared" si="441"/>
        <v>tabletop games</v>
      </c>
      <c r="S2236" s="11">
        <f t="shared" si="434"/>
        <v>42710.824618055558</v>
      </c>
      <c r="T2236" s="11">
        <f t="shared" si="435"/>
        <v>42740.824618055558</v>
      </c>
    </row>
    <row r="2237" spans="1:20" ht="28.5" x14ac:dyDescent="0.4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433"/>
        <v>0.65225026340876024</v>
      </c>
      <c r="P2237">
        <f t="shared" si="439"/>
        <v>199.31</v>
      </c>
      <c r="Q2237" t="str">
        <f t="shared" si="440"/>
        <v>games</v>
      </c>
      <c r="R2237" t="str">
        <f t="shared" si="441"/>
        <v>tabletop games</v>
      </c>
      <c r="S2237" s="11">
        <f t="shared" si="434"/>
        <v>42062.022118055553</v>
      </c>
      <c r="T2237" s="11">
        <f t="shared" si="435"/>
        <v>42091.980451388896</v>
      </c>
    </row>
    <row r="2238" spans="1:20" ht="42.75" x14ac:dyDescent="0.4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433"/>
        <v>0.18618259192765477</v>
      </c>
      <c r="P2238">
        <f t="shared" si="439"/>
        <v>1.1568461538461539</v>
      </c>
      <c r="Q2238" t="str">
        <f t="shared" si="440"/>
        <v>games</v>
      </c>
      <c r="R2238" t="str">
        <f t="shared" si="441"/>
        <v>tabletop games</v>
      </c>
      <c r="S2238" s="11">
        <f t="shared" si="434"/>
        <v>42371.617164351846</v>
      </c>
      <c r="T2238" s="11">
        <f t="shared" si="435"/>
        <v>42401.617164351846</v>
      </c>
    </row>
    <row r="2239" spans="1:20" ht="42.75" x14ac:dyDescent="0.4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433"/>
        <v>0.28334408991452453</v>
      </c>
      <c r="P2239">
        <f t="shared" si="439"/>
        <v>22.688214285714285</v>
      </c>
      <c r="Q2239" t="str">
        <f t="shared" si="440"/>
        <v>games</v>
      </c>
      <c r="R2239" t="str">
        <f t="shared" si="441"/>
        <v>tabletop games</v>
      </c>
      <c r="S2239" s="11">
        <f t="shared" si="434"/>
        <v>41915.003275462965</v>
      </c>
      <c r="T2239" s="11">
        <f t="shared" si="435"/>
        <v>41955.332638888889</v>
      </c>
    </row>
    <row r="2240" spans="1:20" ht="28.5" x14ac:dyDescent="0.4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433"/>
        <v>0.72780203784570596</v>
      </c>
      <c r="P2240">
        <f t="shared" si="439"/>
        <v>0.30533333333333335</v>
      </c>
      <c r="Q2240" t="str">
        <f t="shared" si="440"/>
        <v>games</v>
      </c>
      <c r="R2240" t="str">
        <f t="shared" si="441"/>
        <v>tabletop games</v>
      </c>
      <c r="S2240" s="11">
        <f t="shared" si="434"/>
        <v>42774.621712962966</v>
      </c>
      <c r="T2240" s="11">
        <f t="shared" si="435"/>
        <v>42804.621712962966</v>
      </c>
    </row>
    <row r="2241" spans="1:20" ht="28.5" x14ac:dyDescent="0.4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433"/>
        <v>0.78108719213838873</v>
      </c>
      <c r="P2241">
        <f t="shared" si="439"/>
        <v>8.0016674999999999</v>
      </c>
      <c r="Q2241" t="str">
        <f t="shared" si="440"/>
        <v>games</v>
      </c>
      <c r="R2241" t="str">
        <f t="shared" si="441"/>
        <v>tabletop games</v>
      </c>
      <c r="S2241" s="11">
        <f t="shared" si="434"/>
        <v>41572.958495370374</v>
      </c>
      <c r="T2241" s="11">
        <f t="shared" si="435"/>
        <v>41609.168055555558</v>
      </c>
    </row>
    <row r="2242" spans="1:20" ht="42.75" x14ac:dyDescent="0.4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si="433"/>
        <v>0.36943992906753365</v>
      </c>
      <c r="P2242">
        <f t="shared" si="439"/>
        <v>0.54135999999999995</v>
      </c>
      <c r="Q2242" t="str">
        <f t="shared" si="440"/>
        <v>games</v>
      </c>
      <c r="R2242" t="str">
        <f t="shared" si="441"/>
        <v>tabletop games</v>
      </c>
      <c r="S2242" s="11">
        <f t="shared" si="434"/>
        <v>42452.825740740736</v>
      </c>
      <c r="T2242" s="11">
        <f t="shared" si="435"/>
        <v>42482.825740740736</v>
      </c>
    </row>
    <row r="2243" spans="1:20" ht="42.75" x14ac:dyDescent="0.4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ref="O2243:O2306" si="442">$D2243/$E2243</f>
        <v>0.12400793650793651</v>
      </c>
      <c r="P2243">
        <f t="shared" si="439"/>
        <v>1.6128</v>
      </c>
      <c r="Q2243" t="str">
        <f t="shared" si="440"/>
        <v>games</v>
      </c>
      <c r="R2243" t="str">
        <f t="shared" si="441"/>
        <v>tabletop games</v>
      </c>
      <c r="S2243" s="11">
        <f t="shared" ref="S2243:S2306" si="443">(((J2243/60)/60)/24)+DATE(1970,1,1)</f>
        <v>42766.827546296292</v>
      </c>
      <c r="T2243" s="11">
        <f t="shared" ref="T2243:T2306" si="444">(((I2243/60)/60)/24)+DATE(1970,1,1)</f>
        <v>42796.827546296292</v>
      </c>
    </row>
    <row r="2244" spans="1:20" ht="28.5" x14ac:dyDescent="0.4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442"/>
        <v>7.3524135326758902E-2</v>
      </c>
      <c r="P2244">
        <f t="shared" si="439"/>
        <v>136.00976</v>
      </c>
      <c r="Q2244" t="str">
        <f t="shared" si="440"/>
        <v>games</v>
      </c>
      <c r="R2244" t="str">
        <f t="shared" si="441"/>
        <v>tabletop games</v>
      </c>
      <c r="S2244" s="11">
        <f t="shared" si="443"/>
        <v>41569.575613425928</v>
      </c>
      <c r="T2244" s="11">
        <f t="shared" si="444"/>
        <v>41605.126388888886</v>
      </c>
    </row>
    <row r="2245" spans="1:20" ht="42.75" x14ac:dyDescent="0.4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442"/>
        <v>1.0749798441279227E-4</v>
      </c>
      <c r="P2245">
        <f t="shared" si="439"/>
        <v>0.93025000000000002</v>
      </c>
      <c r="Q2245" t="str">
        <f t="shared" si="440"/>
        <v>games</v>
      </c>
      <c r="R2245" t="str">
        <f t="shared" si="441"/>
        <v>tabletop games</v>
      </c>
      <c r="S2245" s="11">
        <f t="shared" si="443"/>
        <v>42800.751041666663</v>
      </c>
      <c r="T2245" s="11">
        <f t="shared" si="444"/>
        <v>42807.125</v>
      </c>
    </row>
    <row r="2246" spans="1:20" ht="42.75" x14ac:dyDescent="0.4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442"/>
        <v>0.2652379184128163</v>
      </c>
      <c r="P2246">
        <f t="shared" si="439"/>
        <v>18851</v>
      </c>
      <c r="Q2246" t="str">
        <f t="shared" si="440"/>
        <v>games</v>
      </c>
      <c r="R2246" t="str">
        <f t="shared" si="441"/>
        <v>tabletop games</v>
      </c>
      <c r="S2246" s="11">
        <f t="shared" si="443"/>
        <v>42647.818819444445</v>
      </c>
      <c r="T2246" s="11">
        <f t="shared" si="444"/>
        <v>42659.854166666672</v>
      </c>
    </row>
    <row r="2247" spans="1:20" ht="42.75" x14ac:dyDescent="0.4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442"/>
        <v>3.7778260499995275E-2</v>
      </c>
      <c r="P2247">
        <f t="shared" si="439"/>
        <v>21.176200000000001</v>
      </c>
      <c r="Q2247" t="str">
        <f t="shared" si="440"/>
        <v>games</v>
      </c>
      <c r="R2247" t="str">
        <f t="shared" si="441"/>
        <v>tabletop games</v>
      </c>
      <c r="S2247" s="11">
        <f t="shared" si="443"/>
        <v>41660.708530092597</v>
      </c>
      <c r="T2247" s="11">
        <f t="shared" si="444"/>
        <v>41691.75</v>
      </c>
    </row>
    <row r="2248" spans="1:20" ht="42.75" x14ac:dyDescent="0.4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442"/>
        <v>0.99880143827407109</v>
      </c>
      <c r="P2248">
        <f t="shared" si="439"/>
        <v>0.62575000000000003</v>
      </c>
      <c r="Q2248" t="str">
        <f t="shared" si="440"/>
        <v>games</v>
      </c>
      <c r="R2248" t="str">
        <f t="shared" si="441"/>
        <v>tabletop games</v>
      </c>
      <c r="S2248" s="11">
        <f t="shared" si="443"/>
        <v>42221.79178240741</v>
      </c>
      <c r="T2248" s="11">
        <f t="shared" si="444"/>
        <v>42251.79178240741</v>
      </c>
    </row>
    <row r="2249" spans="1:20" ht="28.5" x14ac:dyDescent="0.4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442"/>
        <v>0.95735872490167662</v>
      </c>
      <c r="P2249">
        <f t="shared" si="439"/>
        <v>7.7295999999999996</v>
      </c>
      <c r="Q2249" t="str">
        <f t="shared" si="440"/>
        <v>games</v>
      </c>
      <c r="R2249" t="str">
        <f t="shared" si="441"/>
        <v>tabletop games</v>
      </c>
      <c r="S2249" s="11">
        <f t="shared" si="443"/>
        <v>42200.666261574079</v>
      </c>
      <c r="T2249" s="11">
        <f t="shared" si="444"/>
        <v>42214.666261574079</v>
      </c>
    </row>
    <row r="2250" spans="1:20" ht="42.75" x14ac:dyDescent="0.4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442"/>
        <v>0.93271152564956694</v>
      </c>
      <c r="P2250">
        <f t="shared" si="439"/>
        <v>0.4056756756756757</v>
      </c>
      <c r="Q2250" t="str">
        <f t="shared" si="440"/>
        <v>games</v>
      </c>
      <c r="R2250" t="str">
        <f t="shared" si="441"/>
        <v>tabletop games</v>
      </c>
      <c r="S2250" s="11">
        <f t="shared" si="443"/>
        <v>42688.875902777778</v>
      </c>
      <c r="T2250" s="11">
        <f t="shared" si="444"/>
        <v>42718.875902777778</v>
      </c>
    </row>
    <row r="2251" spans="1:20" ht="42.75" x14ac:dyDescent="0.4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442"/>
        <v>0.59251735229388858</v>
      </c>
      <c r="P2251">
        <f t="shared" si="439"/>
        <v>0.84385714285714286</v>
      </c>
      <c r="Q2251" t="str">
        <f t="shared" si="440"/>
        <v>games</v>
      </c>
      <c r="R2251" t="str">
        <f t="shared" si="441"/>
        <v>tabletop games</v>
      </c>
      <c r="S2251" s="11">
        <f t="shared" si="443"/>
        <v>41336.703298611108</v>
      </c>
      <c r="T2251" s="11">
        <f t="shared" si="444"/>
        <v>41366.661631944444</v>
      </c>
    </row>
    <row r="2252" spans="1:20" ht="42.75" x14ac:dyDescent="0.4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442"/>
        <v>0.10255232219478377</v>
      </c>
      <c r="P2252">
        <f t="shared" si="439"/>
        <v>69.650857142857149</v>
      </c>
      <c r="Q2252" t="str">
        <f t="shared" si="440"/>
        <v>games</v>
      </c>
      <c r="R2252" t="str">
        <f t="shared" si="441"/>
        <v>tabletop games</v>
      </c>
      <c r="S2252" s="11">
        <f t="shared" si="443"/>
        <v>42677.005474537036</v>
      </c>
      <c r="T2252" s="11">
        <f t="shared" si="444"/>
        <v>42707.0471412037</v>
      </c>
    </row>
    <row r="2253" spans="1:20" ht="42.75" x14ac:dyDescent="0.4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442"/>
        <v>0.74377482348473378</v>
      </c>
      <c r="P2253">
        <f t="shared" si="439"/>
        <v>0.45712760000000002</v>
      </c>
      <c r="Q2253" t="str">
        <f t="shared" si="440"/>
        <v>games</v>
      </c>
      <c r="R2253" t="str">
        <f t="shared" si="441"/>
        <v>tabletop games</v>
      </c>
      <c r="S2253" s="11">
        <f t="shared" si="443"/>
        <v>41846.34579861111</v>
      </c>
      <c r="T2253" s="11">
        <f t="shared" si="444"/>
        <v>41867.34579861111</v>
      </c>
    </row>
    <row r="2254" spans="1:20" ht="42.75" x14ac:dyDescent="0.4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442"/>
        <v>0.36727198530912059</v>
      </c>
      <c r="P2254">
        <f t="shared" si="439"/>
        <v>2.8829411764705881</v>
      </c>
      <c r="Q2254" t="str">
        <f t="shared" si="440"/>
        <v>games</v>
      </c>
      <c r="R2254" t="str">
        <f t="shared" si="441"/>
        <v>tabletop games</v>
      </c>
      <c r="S2254" s="11">
        <f t="shared" si="443"/>
        <v>42573.327986111108</v>
      </c>
      <c r="T2254" s="11">
        <f t="shared" si="444"/>
        <v>42588.327986111108</v>
      </c>
    </row>
    <row r="2255" spans="1:20" ht="42.75" x14ac:dyDescent="0.4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442"/>
        <v>0.88740987243483083</v>
      </c>
      <c r="P2255">
        <f t="shared" si="439"/>
        <v>1.0016666666666667</v>
      </c>
      <c r="Q2255" t="str">
        <f t="shared" si="440"/>
        <v>games</v>
      </c>
      <c r="R2255" t="str">
        <f t="shared" si="441"/>
        <v>tabletop games</v>
      </c>
      <c r="S2255" s="11">
        <f t="shared" si="443"/>
        <v>42296.631331018521</v>
      </c>
      <c r="T2255" s="11">
        <f t="shared" si="444"/>
        <v>42326.672997685186</v>
      </c>
    </row>
    <row r="2256" spans="1:20" ht="28.5" x14ac:dyDescent="0.4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442"/>
        <v>0.21748586341887777</v>
      </c>
      <c r="P2256">
        <f t="shared" si="439"/>
        <v>0.28737499999999999</v>
      </c>
      <c r="Q2256" t="str">
        <f t="shared" si="440"/>
        <v>games</v>
      </c>
      <c r="R2256" t="str">
        <f t="shared" si="441"/>
        <v>tabletop games</v>
      </c>
      <c r="S2256" s="11">
        <f t="shared" si="443"/>
        <v>42752.647777777776</v>
      </c>
      <c r="T2256" s="11">
        <f t="shared" si="444"/>
        <v>42759.647777777776</v>
      </c>
    </row>
    <row r="2257" spans="1:20" ht="28.5" x14ac:dyDescent="0.4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442"/>
        <v>0.34884747858341431</v>
      </c>
      <c r="P2257">
        <f t="shared" si="439"/>
        <v>22.646000000000001</v>
      </c>
      <c r="Q2257" t="str">
        <f t="shared" si="440"/>
        <v>games</v>
      </c>
      <c r="R2257" t="str">
        <f t="shared" si="441"/>
        <v>tabletop games</v>
      </c>
      <c r="S2257" s="11">
        <f t="shared" si="443"/>
        <v>42467.951979166668</v>
      </c>
      <c r="T2257" s="11">
        <f t="shared" si="444"/>
        <v>42497.951979166668</v>
      </c>
    </row>
    <row r="2258" spans="1:20" ht="42.75" x14ac:dyDescent="0.4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442"/>
        <v>0.44901777362020578</v>
      </c>
      <c r="P2258">
        <f t="shared" si="439"/>
        <v>0.27063291139240508</v>
      </c>
      <c r="Q2258" t="str">
        <f t="shared" si="440"/>
        <v>games</v>
      </c>
      <c r="R2258" t="str">
        <f t="shared" si="441"/>
        <v>tabletop games</v>
      </c>
      <c r="S2258" s="11">
        <f t="shared" si="443"/>
        <v>42682.451921296291</v>
      </c>
      <c r="T2258" s="11">
        <f t="shared" si="444"/>
        <v>42696.451921296291</v>
      </c>
    </row>
    <row r="2259" spans="1:20" ht="42.75" x14ac:dyDescent="0.4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442"/>
        <v>0.15719810104693935</v>
      </c>
      <c r="P2259">
        <f t="shared" si="439"/>
        <v>33.132291666666667</v>
      </c>
      <c r="Q2259" t="str">
        <f t="shared" si="440"/>
        <v>games</v>
      </c>
      <c r="R2259" t="str">
        <f t="shared" si="441"/>
        <v>tabletop games</v>
      </c>
      <c r="S2259" s="11">
        <f t="shared" si="443"/>
        <v>42505.936678240745</v>
      </c>
      <c r="T2259" s="11">
        <f t="shared" si="444"/>
        <v>42540.958333333328</v>
      </c>
    </row>
    <row r="2260" spans="1:20" ht="28.5" x14ac:dyDescent="0.4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442"/>
        <v>0.68259385665529015</v>
      </c>
      <c r="P2260">
        <f t="shared" si="439"/>
        <v>1.2891999999999999</v>
      </c>
      <c r="Q2260" t="str">
        <f t="shared" si="440"/>
        <v>games</v>
      </c>
      <c r="R2260" t="str">
        <f t="shared" si="441"/>
        <v>tabletop games</v>
      </c>
      <c r="S2260" s="11">
        <f t="shared" si="443"/>
        <v>42136.75100694444</v>
      </c>
      <c r="T2260" s="11">
        <f t="shared" si="444"/>
        <v>42166.75100694444</v>
      </c>
    </row>
    <row r="2261" spans="1:20" ht="42.75" x14ac:dyDescent="0.4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442"/>
        <v>5.3558995233249425E-2</v>
      </c>
      <c r="P2261">
        <f t="shared" si="439"/>
        <v>8.4868181818181814</v>
      </c>
      <c r="Q2261" t="str">
        <f t="shared" si="440"/>
        <v>games</v>
      </c>
      <c r="R2261" t="str">
        <f t="shared" si="441"/>
        <v>tabletop games</v>
      </c>
      <c r="S2261" s="11">
        <f t="shared" si="443"/>
        <v>42702.804814814815</v>
      </c>
      <c r="T2261" s="11">
        <f t="shared" si="444"/>
        <v>42712.804814814815</v>
      </c>
    </row>
    <row r="2262" spans="1:20" ht="42.75" x14ac:dyDescent="0.4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442"/>
        <v>0.30588523186100575</v>
      </c>
      <c r="P2262">
        <f t="shared" si="439"/>
        <v>8.173</v>
      </c>
      <c r="Q2262" t="str">
        <f t="shared" si="440"/>
        <v>games</v>
      </c>
      <c r="R2262" t="str">
        <f t="shared" si="441"/>
        <v>tabletop games</v>
      </c>
      <c r="S2262" s="11">
        <f t="shared" si="443"/>
        <v>41695.016782407409</v>
      </c>
      <c r="T2262" s="11">
        <f t="shared" si="444"/>
        <v>41724.975115740745</v>
      </c>
    </row>
    <row r="2263" spans="1:20" ht="42.75" x14ac:dyDescent="0.4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442"/>
        <v>0.12828736369467608</v>
      </c>
      <c r="P2263">
        <f t="shared" si="439"/>
        <v>3.1179999999999999</v>
      </c>
      <c r="Q2263" t="str">
        <f t="shared" si="440"/>
        <v>games</v>
      </c>
      <c r="R2263" t="str">
        <f t="shared" si="441"/>
        <v>tabletop games</v>
      </c>
      <c r="S2263" s="11">
        <f t="shared" si="443"/>
        <v>42759.724768518514</v>
      </c>
      <c r="T2263" s="11">
        <f t="shared" si="444"/>
        <v>42780.724768518514</v>
      </c>
    </row>
    <row r="2264" spans="1:20" ht="28.5" x14ac:dyDescent="0.4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442"/>
        <v>0.64871240416748577</v>
      </c>
      <c r="P2264">
        <f t="shared" si="439"/>
        <v>5.0869999999999997</v>
      </c>
      <c r="Q2264" t="str">
        <f t="shared" si="440"/>
        <v>games</v>
      </c>
      <c r="R2264" t="str">
        <f t="shared" si="441"/>
        <v>tabletop games</v>
      </c>
      <c r="S2264" s="11">
        <f t="shared" si="443"/>
        <v>41926.585162037038</v>
      </c>
      <c r="T2264" s="11">
        <f t="shared" si="444"/>
        <v>41961</v>
      </c>
    </row>
    <row r="2265" spans="1:20" ht="42.75" x14ac:dyDescent="0.4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442"/>
        <v>0.86545118855296566</v>
      </c>
      <c r="P2265">
        <f t="shared" si="439"/>
        <v>2.626060606060606</v>
      </c>
      <c r="Q2265" t="str">
        <f t="shared" si="440"/>
        <v>games</v>
      </c>
      <c r="R2265" t="str">
        <f t="shared" si="441"/>
        <v>tabletop games</v>
      </c>
      <c r="S2265" s="11">
        <f t="shared" si="443"/>
        <v>42014.832326388889</v>
      </c>
      <c r="T2265" s="11">
        <f t="shared" si="444"/>
        <v>42035.832326388889</v>
      </c>
    </row>
    <row r="2266" spans="1:20" ht="42.75" x14ac:dyDescent="0.4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442"/>
        <v>0.55545269394556562</v>
      </c>
      <c r="P2266">
        <f t="shared" si="439"/>
        <v>1.4402666666666666</v>
      </c>
      <c r="Q2266" t="str">
        <f t="shared" si="440"/>
        <v>games</v>
      </c>
      <c r="R2266" t="str">
        <f t="shared" si="441"/>
        <v>tabletop games</v>
      </c>
      <c r="S2266" s="11">
        <f t="shared" si="443"/>
        <v>42496.582337962958</v>
      </c>
      <c r="T2266" s="11">
        <f t="shared" si="444"/>
        <v>42513.125</v>
      </c>
    </row>
    <row r="2267" spans="1:20" ht="42.75" x14ac:dyDescent="0.4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442"/>
        <v>0.33500837520938026</v>
      </c>
      <c r="P2267">
        <f t="shared" si="439"/>
        <v>9.9500000000000005E-2</v>
      </c>
      <c r="Q2267" t="str">
        <f t="shared" si="440"/>
        <v>games</v>
      </c>
      <c r="R2267" t="str">
        <f t="shared" si="441"/>
        <v>tabletop games</v>
      </c>
      <c r="S2267" s="11">
        <f t="shared" si="443"/>
        <v>42689.853090277778</v>
      </c>
      <c r="T2267" s="11">
        <f t="shared" si="444"/>
        <v>42696.853090277778</v>
      </c>
    </row>
    <row r="2268" spans="1:20" ht="42.75" x14ac:dyDescent="0.4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442"/>
        <v>0.31223980016652791</v>
      </c>
      <c r="P2268">
        <f t="shared" si="439"/>
        <v>24.02</v>
      </c>
      <c r="Q2268" t="str">
        <f t="shared" si="440"/>
        <v>games</v>
      </c>
      <c r="R2268" t="str">
        <f t="shared" si="441"/>
        <v>tabletop games</v>
      </c>
      <c r="S2268" s="11">
        <f t="shared" si="443"/>
        <v>42469.874907407408</v>
      </c>
      <c r="T2268" s="11">
        <f t="shared" si="444"/>
        <v>42487.083333333328</v>
      </c>
    </row>
    <row r="2269" spans="1:20" ht="42.75" x14ac:dyDescent="0.4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442"/>
        <v>0.26279482294198803</v>
      </c>
      <c r="P2269">
        <f t="shared" si="439"/>
        <v>50.736666666666665</v>
      </c>
      <c r="Q2269" t="str">
        <f t="shared" si="440"/>
        <v>games</v>
      </c>
      <c r="R2269" t="str">
        <f t="shared" si="441"/>
        <v>tabletop games</v>
      </c>
      <c r="S2269" s="11">
        <f t="shared" si="443"/>
        <v>41968.829826388886</v>
      </c>
      <c r="T2269" s="11">
        <f t="shared" si="444"/>
        <v>41994.041666666672</v>
      </c>
    </row>
    <row r="2270" spans="1:20" ht="42.75" x14ac:dyDescent="0.4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442"/>
        <v>0.97465886939571145</v>
      </c>
      <c r="P2270">
        <f t="shared" si="439"/>
        <v>1.4363999999999999</v>
      </c>
      <c r="Q2270" t="str">
        <f t="shared" si="440"/>
        <v>games</v>
      </c>
      <c r="R2270" t="str">
        <f t="shared" si="441"/>
        <v>tabletop games</v>
      </c>
      <c r="S2270" s="11">
        <f t="shared" si="443"/>
        <v>42776.082349537035</v>
      </c>
      <c r="T2270" s="11">
        <f t="shared" si="444"/>
        <v>42806.082349537035</v>
      </c>
    </row>
    <row r="2271" spans="1:20" ht="42.75" x14ac:dyDescent="0.4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442"/>
        <v>5.5504984347594412E-2</v>
      </c>
      <c r="P2271">
        <f t="shared" si="439"/>
        <v>1.6086071428571429</v>
      </c>
      <c r="Q2271" t="str">
        <f t="shared" si="440"/>
        <v>games</v>
      </c>
      <c r="R2271" t="str">
        <f t="shared" si="441"/>
        <v>tabletop games</v>
      </c>
      <c r="S2271" s="11">
        <f t="shared" si="443"/>
        <v>42776.704432870371</v>
      </c>
      <c r="T2271" s="11">
        <f t="shared" si="444"/>
        <v>42801.208333333328</v>
      </c>
    </row>
    <row r="2272" spans="1:20" ht="42.75" x14ac:dyDescent="0.4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442"/>
        <v>0.13884106585509437</v>
      </c>
      <c r="P2272">
        <f t="shared" si="439"/>
        <v>72.024799999999999</v>
      </c>
      <c r="Q2272" t="str">
        <f t="shared" si="440"/>
        <v>games</v>
      </c>
      <c r="R2272" t="str">
        <f t="shared" si="441"/>
        <v>tabletop games</v>
      </c>
      <c r="S2272" s="11">
        <f t="shared" si="443"/>
        <v>42725.869363425925</v>
      </c>
      <c r="T2272" s="11">
        <f t="shared" si="444"/>
        <v>42745.915972222225</v>
      </c>
    </row>
    <row r="2273" spans="1:20" ht="42.75" x14ac:dyDescent="0.4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442"/>
        <v>0.35324455120279769</v>
      </c>
      <c r="P2273">
        <f t="shared" si="439"/>
        <v>2.2647200000000001</v>
      </c>
      <c r="Q2273" t="str">
        <f t="shared" si="440"/>
        <v>games</v>
      </c>
      <c r="R2273" t="str">
        <f t="shared" si="441"/>
        <v>tabletop games</v>
      </c>
      <c r="S2273" s="11">
        <f t="shared" si="443"/>
        <v>42684.000046296293</v>
      </c>
      <c r="T2273" s="11">
        <f t="shared" si="444"/>
        <v>42714.000046296293</v>
      </c>
    </row>
    <row r="2274" spans="1:20" ht="42.75" x14ac:dyDescent="0.4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442"/>
        <v>7.371369600471768E-2</v>
      </c>
      <c r="P2274">
        <f t="shared" si="439"/>
        <v>0.67830000000000001</v>
      </c>
      <c r="Q2274" t="str">
        <f t="shared" si="440"/>
        <v>games</v>
      </c>
      <c r="R2274" t="str">
        <f t="shared" si="441"/>
        <v>tabletop games</v>
      </c>
      <c r="S2274" s="11">
        <f t="shared" si="443"/>
        <v>42315.699490740735</v>
      </c>
      <c r="T2274" s="11">
        <f t="shared" si="444"/>
        <v>42345.699490740735</v>
      </c>
    </row>
    <row r="2275" spans="1:20" ht="42.75" x14ac:dyDescent="0.4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442"/>
        <v>0.45380286803412595</v>
      </c>
      <c r="P2275">
        <f t="shared" si="439"/>
        <v>5.5090000000000003</v>
      </c>
      <c r="Q2275" t="str">
        <f t="shared" si="440"/>
        <v>games</v>
      </c>
      <c r="R2275" t="str">
        <f t="shared" si="441"/>
        <v>tabletop games</v>
      </c>
      <c r="S2275" s="11">
        <f t="shared" si="443"/>
        <v>42781.549097222218</v>
      </c>
      <c r="T2275" s="11">
        <f t="shared" si="444"/>
        <v>42806.507430555561</v>
      </c>
    </row>
    <row r="2276" spans="1:20" ht="57" x14ac:dyDescent="0.4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442"/>
        <v>0.83612040133779264</v>
      </c>
      <c r="P2276">
        <f t="shared" si="439"/>
        <v>1.196</v>
      </c>
      <c r="Q2276" t="str">
        <f t="shared" si="440"/>
        <v>games</v>
      </c>
      <c r="R2276" t="str">
        <f t="shared" si="441"/>
        <v>tabletop games</v>
      </c>
      <c r="S2276" s="11">
        <f t="shared" si="443"/>
        <v>41663.500659722224</v>
      </c>
      <c r="T2276" s="11">
        <f t="shared" si="444"/>
        <v>41693.500659722224</v>
      </c>
    </row>
    <row r="2277" spans="1:20" ht="42.75" x14ac:dyDescent="0.4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442"/>
        <v>0.2452367477834371</v>
      </c>
      <c r="P2277">
        <f t="shared" si="439"/>
        <v>1.0602</v>
      </c>
      <c r="Q2277" t="str">
        <f t="shared" si="440"/>
        <v>games</v>
      </c>
      <c r="R2277" t="str">
        <f t="shared" si="441"/>
        <v>tabletop games</v>
      </c>
      <c r="S2277" s="11">
        <f t="shared" si="443"/>
        <v>41965.616655092599</v>
      </c>
      <c r="T2277" s="11">
        <f t="shared" si="444"/>
        <v>41995.616655092599</v>
      </c>
    </row>
    <row r="2278" spans="1:20" ht="42.75" x14ac:dyDescent="0.4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442"/>
        <v>0.94501647446457993</v>
      </c>
      <c r="P2278">
        <f t="shared" si="439"/>
        <v>7.4707692307692311</v>
      </c>
      <c r="Q2278" t="str">
        <f t="shared" si="440"/>
        <v>games</v>
      </c>
      <c r="R2278" t="str">
        <f t="shared" si="441"/>
        <v>tabletop games</v>
      </c>
      <c r="S2278" s="11">
        <f t="shared" si="443"/>
        <v>41614.651493055557</v>
      </c>
      <c r="T2278" s="11">
        <f t="shared" si="444"/>
        <v>41644.651493055557</v>
      </c>
    </row>
    <row r="2279" spans="1:20" ht="42.75" x14ac:dyDescent="0.4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442"/>
        <v>0.70880587058038691</v>
      </c>
      <c r="P2279">
        <f t="shared" si="439"/>
        <v>2.6132054913924603</v>
      </c>
      <c r="Q2279" t="str">
        <f t="shared" si="440"/>
        <v>games</v>
      </c>
      <c r="R2279" t="str">
        <f t="shared" si="441"/>
        <v>tabletop games</v>
      </c>
      <c r="S2279" s="11">
        <f t="shared" si="443"/>
        <v>40936.678506944445</v>
      </c>
      <c r="T2279" s="11">
        <f t="shared" si="444"/>
        <v>40966.678506944445</v>
      </c>
    </row>
    <row r="2280" spans="1:20" ht="28.5" x14ac:dyDescent="0.4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442"/>
        <v>0.36941263391207979</v>
      </c>
      <c r="P2280">
        <f t="shared" ref="P2280:P2342" si="445">AVERAGE($E2280/$D2279)</f>
        <v>0.63694117647058823</v>
      </c>
      <c r="Q2280" t="str">
        <f t="shared" si="440"/>
        <v>games</v>
      </c>
      <c r="R2280" t="str">
        <f t="shared" si="441"/>
        <v>tabletop games</v>
      </c>
      <c r="S2280" s="11">
        <f t="shared" si="443"/>
        <v>42338.709108796291</v>
      </c>
      <c r="T2280" s="11">
        <f t="shared" si="444"/>
        <v>42372.957638888889</v>
      </c>
    </row>
    <row r="2281" spans="1:20" ht="42.75" x14ac:dyDescent="0.4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442"/>
        <v>0.65019505851755521</v>
      </c>
      <c r="P2281">
        <f t="shared" si="445"/>
        <v>0.76900000000000002</v>
      </c>
      <c r="Q2281" t="str">
        <f t="shared" si="440"/>
        <v>games</v>
      </c>
      <c r="R2281" t="str">
        <f t="shared" si="441"/>
        <v>tabletop games</v>
      </c>
      <c r="S2281" s="11">
        <f t="shared" si="443"/>
        <v>42020.806701388887</v>
      </c>
      <c r="T2281" s="11">
        <f t="shared" si="444"/>
        <v>42039.166666666672</v>
      </c>
    </row>
    <row r="2282" spans="1:20" ht="57" x14ac:dyDescent="0.4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442"/>
        <v>0.24778447807233789</v>
      </c>
      <c r="P2282">
        <f t="shared" si="445"/>
        <v>39.5505</v>
      </c>
      <c r="Q2282" t="str">
        <f t="shared" si="440"/>
        <v>games</v>
      </c>
      <c r="R2282" t="str">
        <f t="shared" si="441"/>
        <v>tabletop games</v>
      </c>
      <c r="S2282" s="11">
        <f t="shared" si="443"/>
        <v>42234.624895833331</v>
      </c>
      <c r="T2282" s="11">
        <f t="shared" si="444"/>
        <v>42264.624895833331</v>
      </c>
    </row>
    <row r="2283" spans="1:20" ht="42.75" x14ac:dyDescent="0.4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442"/>
        <v>0.54054054054054057</v>
      </c>
      <c r="P2283">
        <f t="shared" si="445"/>
        <v>5.6632653061224489E-2</v>
      </c>
      <c r="Q2283" t="str">
        <f t="shared" si="440"/>
        <v>music</v>
      </c>
      <c r="R2283" t="str">
        <f>RIGHT(N2283,4)</f>
        <v>rock</v>
      </c>
      <c r="S2283" s="11">
        <f t="shared" si="443"/>
        <v>40687.285844907405</v>
      </c>
      <c r="T2283" s="11">
        <f t="shared" si="444"/>
        <v>40749.284722222219</v>
      </c>
    </row>
    <row r="2284" spans="1:20" ht="28.5" x14ac:dyDescent="0.4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442"/>
        <v>0.53956834532374098</v>
      </c>
      <c r="P2284">
        <f t="shared" si="445"/>
        <v>4.6333333333333337</v>
      </c>
      <c r="Q2284" t="str">
        <f t="shared" si="440"/>
        <v>music</v>
      </c>
      <c r="R2284" t="str">
        <f t="shared" ref="R2284:R2302" si="446">RIGHT(N2284,4)</f>
        <v>rock</v>
      </c>
      <c r="S2284" s="11">
        <f t="shared" si="443"/>
        <v>42323.17460648148</v>
      </c>
      <c r="T2284" s="11">
        <f t="shared" si="444"/>
        <v>42383.17460648148</v>
      </c>
    </row>
    <row r="2285" spans="1:20" ht="42.75" x14ac:dyDescent="0.4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442"/>
        <v>0.99151920572701502</v>
      </c>
      <c r="P2285">
        <f t="shared" si="445"/>
        <v>4.0342133333333328</v>
      </c>
      <c r="Q2285" t="str">
        <f t="shared" si="440"/>
        <v>music</v>
      </c>
      <c r="R2285" t="str">
        <f t="shared" si="446"/>
        <v>rock</v>
      </c>
      <c r="S2285" s="11">
        <f t="shared" si="443"/>
        <v>40978.125046296293</v>
      </c>
      <c r="T2285" s="11">
        <f t="shared" si="444"/>
        <v>41038.083379629628</v>
      </c>
    </row>
    <row r="2286" spans="1:20" ht="28.5" x14ac:dyDescent="0.4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442"/>
        <v>0.94143194937606589</v>
      </c>
      <c r="P2286">
        <f t="shared" si="445"/>
        <v>2.1244233333333336</v>
      </c>
      <c r="Q2286" t="str">
        <f t="shared" si="440"/>
        <v>music</v>
      </c>
      <c r="R2286" t="str">
        <f t="shared" si="446"/>
        <v>rock</v>
      </c>
      <c r="S2286" s="11">
        <f t="shared" si="443"/>
        <v>40585.796817129631</v>
      </c>
      <c r="T2286" s="11">
        <f t="shared" si="444"/>
        <v>40614.166666666664</v>
      </c>
    </row>
    <row r="2287" spans="1:20" ht="42.75" x14ac:dyDescent="0.4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442"/>
        <v>0.82394946443284811</v>
      </c>
      <c r="P2287">
        <f t="shared" si="445"/>
        <v>0.60683333333333334</v>
      </c>
      <c r="Q2287" t="str">
        <f t="shared" ref="Q2287:Q2322" si="447">LEFT(N2287,5)</f>
        <v>music</v>
      </c>
      <c r="R2287" t="str">
        <f t="shared" si="446"/>
        <v>rock</v>
      </c>
      <c r="S2287" s="11">
        <f t="shared" si="443"/>
        <v>41059.185682870368</v>
      </c>
      <c r="T2287" s="11">
        <f t="shared" si="444"/>
        <v>41089.185682870368</v>
      </c>
    </row>
    <row r="2288" spans="1:20" ht="42.75" x14ac:dyDescent="0.4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442"/>
        <v>0.99933377748167884</v>
      </c>
      <c r="P2288">
        <f t="shared" si="445"/>
        <v>0.5003333333333333</v>
      </c>
      <c r="Q2288" t="str">
        <f t="shared" si="447"/>
        <v>music</v>
      </c>
      <c r="R2288" t="str">
        <f t="shared" si="446"/>
        <v>rock</v>
      </c>
      <c r="S2288" s="11">
        <f t="shared" si="443"/>
        <v>41494.963587962964</v>
      </c>
      <c r="T2288" s="11">
        <f t="shared" si="444"/>
        <v>41523.165972222225</v>
      </c>
    </row>
    <row r="2289" spans="1:20" ht="42.75" x14ac:dyDescent="0.4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442"/>
        <v>0.83348922668869552</v>
      </c>
      <c r="P2289">
        <f t="shared" si="445"/>
        <v>3.5993266666666663</v>
      </c>
      <c r="Q2289" t="str">
        <f t="shared" si="447"/>
        <v>music</v>
      </c>
      <c r="R2289" t="str">
        <f t="shared" si="446"/>
        <v>rock</v>
      </c>
      <c r="S2289" s="11">
        <f t="shared" si="443"/>
        <v>41792.667361111111</v>
      </c>
      <c r="T2289" s="11">
        <f t="shared" si="444"/>
        <v>41813.667361111111</v>
      </c>
    </row>
    <row r="2290" spans="1:20" ht="42.75" x14ac:dyDescent="0.4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442"/>
        <v>0.99900099900099903</v>
      </c>
      <c r="P2290">
        <f t="shared" si="445"/>
        <v>0.22244444444444444</v>
      </c>
      <c r="Q2290" t="str">
        <f t="shared" si="447"/>
        <v>music</v>
      </c>
      <c r="R2290" t="str">
        <f t="shared" si="446"/>
        <v>rock</v>
      </c>
      <c r="S2290" s="11">
        <f t="shared" si="443"/>
        <v>41067.827418981484</v>
      </c>
      <c r="T2290" s="11">
        <f t="shared" si="444"/>
        <v>41086.75</v>
      </c>
    </row>
    <row r="2291" spans="1:20" ht="42.75" x14ac:dyDescent="0.4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442"/>
        <v>0.93109869646182497</v>
      </c>
      <c r="P2291">
        <f t="shared" si="445"/>
        <v>1.611</v>
      </c>
      <c r="Q2291" t="str">
        <f t="shared" si="447"/>
        <v>music</v>
      </c>
      <c r="R2291" t="str">
        <f t="shared" si="446"/>
        <v>rock</v>
      </c>
      <c r="S2291" s="11">
        <f t="shared" si="443"/>
        <v>41571.998379629629</v>
      </c>
      <c r="T2291" s="11">
        <f t="shared" si="444"/>
        <v>41614.973611111112</v>
      </c>
    </row>
    <row r="2292" spans="1:20" ht="42.75" x14ac:dyDescent="0.4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442"/>
        <v>0.96092248558616267</v>
      </c>
      <c r="P2292">
        <f t="shared" si="445"/>
        <v>1.0406666666666666</v>
      </c>
      <c r="Q2292" t="str">
        <f t="shared" si="447"/>
        <v>music</v>
      </c>
      <c r="R2292" t="str">
        <f t="shared" si="446"/>
        <v>rock</v>
      </c>
      <c r="S2292" s="11">
        <f t="shared" si="443"/>
        <v>40070.253819444442</v>
      </c>
      <c r="T2292" s="11">
        <f t="shared" si="444"/>
        <v>40148.708333333336</v>
      </c>
    </row>
    <row r="2293" spans="1:20" ht="42.75" x14ac:dyDescent="0.4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442"/>
        <v>0.57870370370370372</v>
      </c>
      <c r="P2293">
        <f t="shared" si="445"/>
        <v>2.88</v>
      </c>
      <c r="Q2293" t="str">
        <f t="shared" si="447"/>
        <v>music</v>
      </c>
      <c r="R2293" t="str">
        <f t="shared" si="446"/>
        <v>rock</v>
      </c>
      <c r="S2293" s="11">
        <f t="shared" si="443"/>
        <v>40987.977060185185</v>
      </c>
      <c r="T2293" s="11">
        <f t="shared" si="444"/>
        <v>41022.166666666664</v>
      </c>
    </row>
    <row r="2294" spans="1:20" ht="42.75" x14ac:dyDescent="0.4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442"/>
        <v>0.93239658556370353</v>
      </c>
      <c r="P2294">
        <f t="shared" si="445"/>
        <v>0.8580040000000001</v>
      </c>
      <c r="Q2294" t="str">
        <f t="shared" si="447"/>
        <v>music</v>
      </c>
      <c r="R2294" t="str">
        <f t="shared" si="446"/>
        <v>rock</v>
      </c>
      <c r="S2294" s="11">
        <f t="shared" si="443"/>
        <v>40987.697638888887</v>
      </c>
      <c r="T2294" s="11">
        <f t="shared" si="444"/>
        <v>41017.697638888887</v>
      </c>
    </row>
    <row r="2295" spans="1:20" ht="28.5" x14ac:dyDescent="0.4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442"/>
        <v>0.92391304347826086</v>
      </c>
      <c r="P2295">
        <f t="shared" si="445"/>
        <v>0.46</v>
      </c>
      <c r="Q2295" t="str">
        <f t="shared" si="447"/>
        <v>music</v>
      </c>
      <c r="R2295" t="str">
        <f t="shared" si="446"/>
        <v>rock</v>
      </c>
      <c r="S2295" s="11">
        <f t="shared" si="443"/>
        <v>41151.708321759259</v>
      </c>
      <c r="T2295" s="11">
        <f t="shared" si="444"/>
        <v>41177.165972222225</v>
      </c>
    </row>
    <row r="2296" spans="1:20" ht="42.75" x14ac:dyDescent="0.4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442"/>
        <v>0.68455265852870462</v>
      </c>
      <c r="P2296">
        <f t="shared" si="445"/>
        <v>8.5929882352941185</v>
      </c>
      <c r="Q2296" t="str">
        <f t="shared" si="447"/>
        <v>music</v>
      </c>
      <c r="R2296" t="str">
        <f t="shared" si="446"/>
        <v>rock</v>
      </c>
      <c r="S2296" s="11">
        <f t="shared" si="443"/>
        <v>41264.72314814815</v>
      </c>
      <c r="T2296" s="11">
        <f t="shared" si="444"/>
        <v>41294.72314814815</v>
      </c>
    </row>
    <row r="2297" spans="1:20" ht="42.75" x14ac:dyDescent="0.4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442"/>
        <v>0.79840319361277445</v>
      </c>
      <c r="P2297">
        <f t="shared" si="445"/>
        <v>0.30059999999999998</v>
      </c>
      <c r="Q2297" t="str">
        <f t="shared" si="447"/>
        <v>music</v>
      </c>
      <c r="R2297" t="str">
        <f t="shared" si="446"/>
        <v>rock</v>
      </c>
      <c r="S2297" s="11">
        <f t="shared" si="443"/>
        <v>41270.954351851848</v>
      </c>
      <c r="T2297" s="11">
        <f t="shared" si="444"/>
        <v>41300.954351851848</v>
      </c>
    </row>
    <row r="2298" spans="1:20" ht="42.75" x14ac:dyDescent="0.4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442"/>
        <v>0.6708193579300431</v>
      </c>
      <c r="P2298">
        <f t="shared" si="445"/>
        <v>8.6958333333333329</v>
      </c>
      <c r="Q2298" t="str">
        <f t="shared" si="447"/>
        <v>music</v>
      </c>
      <c r="R2298" t="str">
        <f t="shared" si="446"/>
        <v>rock</v>
      </c>
      <c r="S2298" s="11">
        <f t="shared" si="443"/>
        <v>40927.731782407405</v>
      </c>
      <c r="T2298" s="11">
        <f t="shared" si="444"/>
        <v>40962.731782407405</v>
      </c>
    </row>
    <row r="2299" spans="1:20" ht="28.5" x14ac:dyDescent="0.4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442"/>
        <v>0.99403578528827041</v>
      </c>
      <c r="P2299">
        <f t="shared" si="445"/>
        <v>0.14371428571428571</v>
      </c>
      <c r="Q2299" t="str">
        <f t="shared" si="447"/>
        <v>music</v>
      </c>
      <c r="R2299" t="str">
        <f t="shared" si="446"/>
        <v>rock</v>
      </c>
      <c r="S2299" s="11">
        <f t="shared" si="443"/>
        <v>40948.042233796295</v>
      </c>
      <c r="T2299" s="11">
        <f t="shared" si="444"/>
        <v>40982.165972222225</v>
      </c>
    </row>
    <row r="2300" spans="1:20" ht="42.75" x14ac:dyDescent="0.4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442"/>
        <v>0.95171626165852419</v>
      </c>
      <c r="P2300">
        <f t="shared" si="445"/>
        <v>31.521999999999998</v>
      </c>
      <c r="Q2300" t="str">
        <f t="shared" si="447"/>
        <v>music</v>
      </c>
      <c r="R2300" t="str">
        <f t="shared" si="446"/>
        <v>rock</v>
      </c>
      <c r="S2300" s="11">
        <f t="shared" si="443"/>
        <v>41694.84065972222</v>
      </c>
      <c r="T2300" s="11">
        <f t="shared" si="444"/>
        <v>41724.798993055556</v>
      </c>
    </row>
    <row r="2301" spans="1:20" ht="42.75" x14ac:dyDescent="0.4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442"/>
        <v>0.28557829604950025</v>
      </c>
      <c r="P2301">
        <f t="shared" si="445"/>
        <v>3.5016666666666668E-2</v>
      </c>
      <c r="Q2301" t="str">
        <f t="shared" si="447"/>
        <v>music</v>
      </c>
      <c r="R2301" t="str">
        <f t="shared" si="446"/>
        <v>rock</v>
      </c>
      <c r="S2301" s="11">
        <f t="shared" si="443"/>
        <v>40565.032511574071</v>
      </c>
      <c r="T2301" s="11">
        <f t="shared" si="444"/>
        <v>40580.032511574071</v>
      </c>
    </row>
    <row r="2302" spans="1:20" ht="42.75" x14ac:dyDescent="0.4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442"/>
        <v>0.98765432098765427</v>
      </c>
      <c r="P2302">
        <f t="shared" si="445"/>
        <v>2.7</v>
      </c>
      <c r="Q2302" t="str">
        <f t="shared" si="447"/>
        <v>music</v>
      </c>
      <c r="R2302" t="str">
        <f t="shared" si="446"/>
        <v>rock</v>
      </c>
      <c r="S2302" s="11">
        <f t="shared" si="443"/>
        <v>41074.727037037039</v>
      </c>
      <c r="T2302" s="11">
        <f t="shared" si="444"/>
        <v>41088.727037037039</v>
      </c>
    </row>
    <row r="2303" spans="1:20" ht="28.5" x14ac:dyDescent="0.4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442"/>
        <v>0.74847834352760834</v>
      </c>
      <c r="P2303">
        <f t="shared" si="445"/>
        <v>8.3502749999999999</v>
      </c>
      <c r="Q2303" t="str">
        <f t="shared" si="447"/>
        <v>music</v>
      </c>
      <c r="R2303" t="str">
        <f>RIGHT(N2303,10)</f>
        <v>indie rock</v>
      </c>
      <c r="S2303" s="11">
        <f t="shared" si="443"/>
        <v>41416.146944444445</v>
      </c>
      <c r="T2303" s="11">
        <f t="shared" si="444"/>
        <v>41446.146944444445</v>
      </c>
    </row>
    <row r="2304" spans="1:20" ht="42.75" x14ac:dyDescent="0.4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442"/>
        <v>0.5859872611464968</v>
      </c>
      <c r="P2304">
        <f t="shared" si="445"/>
        <v>0.78500000000000003</v>
      </c>
      <c r="Q2304" t="str">
        <f t="shared" si="447"/>
        <v>music</v>
      </c>
      <c r="R2304" t="str">
        <f t="shared" ref="R2304:R2322" si="448">RIGHT(N2304,10)</f>
        <v>indie rock</v>
      </c>
      <c r="S2304" s="11">
        <f t="shared" si="443"/>
        <v>41605.868449074071</v>
      </c>
      <c r="T2304" s="11">
        <f t="shared" si="444"/>
        <v>41639.291666666664</v>
      </c>
    </row>
    <row r="2305" spans="1:20" ht="42.75" x14ac:dyDescent="0.4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442"/>
        <v>0.91442537934476109</v>
      </c>
      <c r="P2305">
        <f t="shared" si="445"/>
        <v>3.0667869565217392</v>
      </c>
      <c r="Q2305" t="str">
        <f t="shared" si="447"/>
        <v>music</v>
      </c>
      <c r="R2305" t="str">
        <f t="shared" si="448"/>
        <v>indie rock</v>
      </c>
      <c r="S2305" s="11">
        <f t="shared" si="443"/>
        <v>40850.111064814817</v>
      </c>
      <c r="T2305" s="11">
        <f t="shared" si="444"/>
        <v>40890.152731481481</v>
      </c>
    </row>
    <row r="2306" spans="1:20" ht="42.75" x14ac:dyDescent="0.4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si="442"/>
        <v>0.99304537224305767</v>
      </c>
      <c r="P2306">
        <f t="shared" si="445"/>
        <v>0.93674728682170549</v>
      </c>
      <c r="Q2306" t="str">
        <f t="shared" si="447"/>
        <v>music</v>
      </c>
      <c r="R2306" t="str">
        <f t="shared" si="448"/>
        <v>indie rock</v>
      </c>
      <c r="S2306" s="11">
        <f t="shared" si="443"/>
        <v>40502.815868055557</v>
      </c>
      <c r="T2306" s="11">
        <f t="shared" si="444"/>
        <v>40544.207638888889</v>
      </c>
    </row>
    <row r="2307" spans="1:20" ht="42.75" x14ac:dyDescent="0.4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ref="O2307:O2370" si="449">$D2307/$E2307</f>
        <v>0.98787113769826029</v>
      </c>
      <c r="P2307">
        <f t="shared" si="445"/>
        <v>3.0368333333333335</v>
      </c>
      <c r="Q2307" t="str">
        <f t="shared" si="447"/>
        <v>music</v>
      </c>
      <c r="R2307" t="str">
        <f t="shared" si="448"/>
        <v>indie rock</v>
      </c>
      <c r="S2307" s="11">
        <f t="shared" ref="S2307:S2370" si="450">(((J2307/60)/60)/24)+DATE(1970,1,1)</f>
        <v>41834.695277777777</v>
      </c>
      <c r="T2307" s="11">
        <f t="shared" ref="T2307:T2370" si="451">(((I2307/60)/60)/24)+DATE(1970,1,1)</f>
        <v>41859.75</v>
      </c>
    </row>
    <row r="2308" spans="1:20" ht="42.75" x14ac:dyDescent="0.4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449"/>
        <v>0.93669293867337511</v>
      </c>
      <c r="P2308">
        <f t="shared" si="445"/>
        <v>0.20758611111111111</v>
      </c>
      <c r="Q2308" t="str">
        <f t="shared" si="447"/>
        <v>music</v>
      </c>
      <c r="R2308" t="str">
        <f t="shared" si="448"/>
        <v>indie rock</v>
      </c>
      <c r="S2308" s="11">
        <f t="shared" si="450"/>
        <v>40948.16815972222</v>
      </c>
      <c r="T2308" s="11">
        <f t="shared" si="451"/>
        <v>40978.16815972222</v>
      </c>
    </row>
    <row r="2309" spans="1:20" ht="42.75" x14ac:dyDescent="0.4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449"/>
        <v>0.93757815259204103</v>
      </c>
      <c r="P2309">
        <f t="shared" si="445"/>
        <v>0.59864571428571434</v>
      </c>
      <c r="Q2309" t="str">
        <f t="shared" si="447"/>
        <v>music</v>
      </c>
      <c r="R2309" t="str">
        <f t="shared" si="448"/>
        <v>indie rock</v>
      </c>
      <c r="S2309" s="11">
        <f t="shared" si="450"/>
        <v>41004.802465277775</v>
      </c>
      <c r="T2309" s="11">
        <f t="shared" si="451"/>
        <v>41034.802407407406</v>
      </c>
    </row>
    <row r="2310" spans="1:20" ht="42.75" x14ac:dyDescent="0.4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449"/>
        <v>0.98710622111850588</v>
      </c>
      <c r="P2310">
        <f t="shared" si="445"/>
        <v>25.784618752131617</v>
      </c>
      <c r="Q2310" t="str">
        <f t="shared" si="447"/>
        <v>music</v>
      </c>
      <c r="R2310" t="str">
        <f t="shared" si="448"/>
        <v>indie rock</v>
      </c>
      <c r="S2310" s="11">
        <f t="shared" si="450"/>
        <v>41851.962916666671</v>
      </c>
      <c r="T2310" s="11">
        <f t="shared" si="451"/>
        <v>41880.041666666664</v>
      </c>
    </row>
    <row r="2311" spans="1:20" ht="42.75" x14ac:dyDescent="0.4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449"/>
        <v>0.93743115739937843</v>
      </c>
      <c r="P2311">
        <f t="shared" si="445"/>
        <v>0.1280094</v>
      </c>
      <c r="Q2311" t="str">
        <f t="shared" si="447"/>
        <v>music</v>
      </c>
      <c r="R2311" t="str">
        <f t="shared" si="448"/>
        <v>indie rock</v>
      </c>
      <c r="S2311" s="11">
        <f t="shared" si="450"/>
        <v>41307.987696759257</v>
      </c>
      <c r="T2311" s="11">
        <f t="shared" si="451"/>
        <v>41342.987696759257</v>
      </c>
    </row>
    <row r="2312" spans="1:20" ht="42.75" x14ac:dyDescent="0.4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449"/>
        <v>0.23318732025669259</v>
      </c>
      <c r="P2312">
        <f t="shared" si="445"/>
        <v>13.22256</v>
      </c>
      <c r="Q2312" t="str">
        <f t="shared" si="447"/>
        <v>music</v>
      </c>
      <c r="R2312" t="str">
        <f t="shared" si="448"/>
        <v>indie rock</v>
      </c>
      <c r="S2312" s="11">
        <f t="shared" si="450"/>
        <v>41324.79415509259</v>
      </c>
      <c r="T2312" s="11">
        <f t="shared" si="451"/>
        <v>41354.752488425926</v>
      </c>
    </row>
    <row r="2313" spans="1:20" ht="42.75" x14ac:dyDescent="0.4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449"/>
        <v>0.96051227321237997</v>
      </c>
      <c r="P2313">
        <f t="shared" si="445"/>
        <v>0.50648648648648653</v>
      </c>
      <c r="Q2313" t="str">
        <f t="shared" si="447"/>
        <v>music</v>
      </c>
      <c r="R2313" t="str">
        <f t="shared" si="448"/>
        <v>indie rock</v>
      </c>
      <c r="S2313" s="11">
        <f t="shared" si="450"/>
        <v>41736.004502314812</v>
      </c>
      <c r="T2313" s="11">
        <f t="shared" si="451"/>
        <v>41766.004502314812</v>
      </c>
    </row>
    <row r="2314" spans="1:20" ht="42.75" x14ac:dyDescent="0.4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449"/>
        <v>0.92707045735475901</v>
      </c>
      <c r="P2314">
        <f t="shared" si="445"/>
        <v>0.35955555555555557</v>
      </c>
      <c r="Q2314" t="str">
        <f t="shared" si="447"/>
        <v>music</v>
      </c>
      <c r="R2314" t="str">
        <f t="shared" si="448"/>
        <v>indie rock</v>
      </c>
      <c r="S2314" s="11">
        <f t="shared" si="450"/>
        <v>41716.632847222223</v>
      </c>
      <c r="T2314" s="11">
        <f t="shared" si="451"/>
        <v>41747.958333333336</v>
      </c>
    </row>
    <row r="2315" spans="1:20" ht="28.5" x14ac:dyDescent="0.4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449"/>
        <v>0.56869752343602487</v>
      </c>
      <c r="P2315">
        <f t="shared" si="445"/>
        <v>2.9306733333333335</v>
      </c>
      <c r="Q2315" t="str">
        <f t="shared" si="447"/>
        <v>music</v>
      </c>
      <c r="R2315" t="str">
        <f t="shared" si="448"/>
        <v>indie rock</v>
      </c>
      <c r="S2315" s="11">
        <f t="shared" si="450"/>
        <v>41002.958634259259</v>
      </c>
      <c r="T2315" s="11">
        <f t="shared" si="451"/>
        <v>41032.958634259259</v>
      </c>
    </row>
    <row r="2316" spans="1:20" ht="42.75" x14ac:dyDescent="0.4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449"/>
        <v>0.63706440721156909</v>
      </c>
      <c r="P2316">
        <f t="shared" si="445"/>
        <v>0.37672800000000001</v>
      </c>
      <c r="Q2316" t="str">
        <f t="shared" si="447"/>
        <v>music</v>
      </c>
      <c r="R2316" t="str">
        <f t="shared" si="448"/>
        <v>indie rock</v>
      </c>
      <c r="S2316" s="11">
        <f t="shared" si="450"/>
        <v>41037.551585648151</v>
      </c>
      <c r="T2316" s="11">
        <f t="shared" si="451"/>
        <v>41067.551585648151</v>
      </c>
    </row>
    <row r="2317" spans="1:20" ht="42.75" x14ac:dyDescent="0.4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449"/>
        <v>0.97465886939571145</v>
      </c>
      <c r="P2317">
        <f t="shared" si="445"/>
        <v>2.1375000000000002</v>
      </c>
      <c r="Q2317" t="str">
        <f t="shared" si="447"/>
        <v>music</v>
      </c>
      <c r="R2317" t="str">
        <f t="shared" si="448"/>
        <v>indie rock</v>
      </c>
      <c r="S2317" s="11">
        <f t="shared" si="450"/>
        <v>41004.72619212963</v>
      </c>
      <c r="T2317" s="11">
        <f t="shared" si="451"/>
        <v>41034.72619212963</v>
      </c>
    </row>
    <row r="2318" spans="1:20" ht="57" x14ac:dyDescent="0.4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449"/>
        <v>0.9611441459913882</v>
      </c>
      <c r="P2318">
        <f t="shared" si="445"/>
        <v>6.2425600000000001</v>
      </c>
      <c r="Q2318" t="str">
        <f t="shared" si="447"/>
        <v>music</v>
      </c>
      <c r="R2318" t="str">
        <f t="shared" si="448"/>
        <v>indie rock</v>
      </c>
      <c r="S2318" s="11">
        <f t="shared" si="450"/>
        <v>40079.725115740745</v>
      </c>
      <c r="T2318" s="11">
        <f t="shared" si="451"/>
        <v>40156.76666666667</v>
      </c>
    </row>
    <row r="2319" spans="1:20" ht="42.75" x14ac:dyDescent="0.4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449"/>
        <v>0.96153846153846156</v>
      </c>
      <c r="P2319">
        <f t="shared" si="445"/>
        <v>2.7733333333333332E-2</v>
      </c>
      <c r="Q2319" t="str">
        <f t="shared" si="447"/>
        <v>music</v>
      </c>
      <c r="R2319" t="str">
        <f t="shared" si="448"/>
        <v>indie rock</v>
      </c>
      <c r="S2319" s="11">
        <f t="shared" si="450"/>
        <v>40192.542233796295</v>
      </c>
      <c r="T2319" s="11">
        <f t="shared" si="451"/>
        <v>40224.208333333336</v>
      </c>
    </row>
    <row r="2320" spans="1:20" ht="57" x14ac:dyDescent="0.4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449"/>
        <v>0.82603667602841568</v>
      </c>
      <c r="P2320">
        <f t="shared" si="445"/>
        <v>15.1325</v>
      </c>
      <c r="Q2320" t="str">
        <f t="shared" si="447"/>
        <v>music</v>
      </c>
      <c r="R2320" t="str">
        <f t="shared" si="448"/>
        <v>indie rock</v>
      </c>
      <c r="S2320" s="11">
        <f t="shared" si="450"/>
        <v>40050.643680555557</v>
      </c>
      <c r="T2320" s="11">
        <f t="shared" si="451"/>
        <v>40082.165972222225</v>
      </c>
    </row>
    <row r="2321" spans="1:20" ht="42.75" x14ac:dyDescent="0.4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449"/>
        <v>0.92850510677808729</v>
      </c>
      <c r="P2321">
        <f t="shared" si="445"/>
        <v>0.6462</v>
      </c>
      <c r="Q2321" t="str">
        <f t="shared" si="447"/>
        <v>music</v>
      </c>
      <c r="R2321" t="str">
        <f t="shared" si="448"/>
        <v>indie rock</v>
      </c>
      <c r="S2321" s="11">
        <f t="shared" si="450"/>
        <v>41593.082002314812</v>
      </c>
      <c r="T2321" s="11">
        <f t="shared" si="451"/>
        <v>41623.082002314812</v>
      </c>
    </row>
    <row r="2322" spans="1:20" ht="42.75" x14ac:dyDescent="0.4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449"/>
        <v>0.92030185900975525</v>
      </c>
      <c r="P2322">
        <f t="shared" si="445"/>
        <v>1.8109999999999999</v>
      </c>
      <c r="Q2322" t="str">
        <f t="shared" si="447"/>
        <v>music</v>
      </c>
      <c r="R2322" t="str">
        <f t="shared" si="448"/>
        <v>indie rock</v>
      </c>
      <c r="S2322" s="11">
        <f t="shared" si="450"/>
        <v>41696.817129629628</v>
      </c>
      <c r="T2322" s="11">
        <f t="shared" si="451"/>
        <v>41731.775462962964</v>
      </c>
    </row>
    <row r="2323" spans="1:20" ht="42.75" x14ac:dyDescent="0.4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449"/>
        <v>2.5561743341404357</v>
      </c>
      <c r="P2323">
        <f t="shared" si="445"/>
        <v>0.82599999999999996</v>
      </c>
      <c r="Q2323" t="str">
        <f t="shared" ref="Q2323:Q2342" si="452">LEFT(N2323,4)</f>
        <v>food</v>
      </c>
      <c r="R2323" t="str">
        <f>RIGHT(N2323,11)</f>
        <v>small batch</v>
      </c>
      <c r="S2323" s="11">
        <f t="shared" si="450"/>
        <v>42799.260428240741</v>
      </c>
      <c r="T2323" s="11">
        <f t="shared" si="451"/>
        <v>42829.21876157407</v>
      </c>
    </row>
    <row r="2324" spans="1:20" ht="42.75" x14ac:dyDescent="0.4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449"/>
        <v>31.764705882352942</v>
      </c>
      <c r="P2324">
        <f t="shared" si="445"/>
        <v>8.0515297906602248E-3</v>
      </c>
      <c r="Q2324" t="str">
        <f t="shared" si="452"/>
        <v>food</v>
      </c>
      <c r="R2324" t="str">
        <f t="shared" ref="R2324:R2342" si="453">RIGHT(N2324,11)</f>
        <v>small batch</v>
      </c>
      <c r="S2324" s="11">
        <f t="shared" si="450"/>
        <v>42804.895474537043</v>
      </c>
      <c r="T2324" s="11">
        <f t="shared" si="451"/>
        <v>42834.853807870371</v>
      </c>
    </row>
    <row r="2325" spans="1:20" ht="42.75" x14ac:dyDescent="0.4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449"/>
        <v>2.0833333333333335</v>
      </c>
      <c r="P2325">
        <f t="shared" si="445"/>
        <v>4.4444444444444446E-2</v>
      </c>
      <c r="Q2325" t="str">
        <f t="shared" si="452"/>
        <v>food</v>
      </c>
      <c r="R2325" t="str">
        <f t="shared" si="453"/>
        <v>small batch</v>
      </c>
      <c r="S2325" s="11">
        <f t="shared" si="450"/>
        <v>42807.755173611105</v>
      </c>
      <c r="T2325" s="11">
        <f t="shared" si="451"/>
        <v>42814.755173611105</v>
      </c>
    </row>
    <row r="2326" spans="1:20" ht="28.5" x14ac:dyDescent="0.4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449"/>
        <v>4.823151125401929</v>
      </c>
      <c r="P2326">
        <f t="shared" si="445"/>
        <v>6.22</v>
      </c>
      <c r="Q2326" t="str">
        <f t="shared" si="452"/>
        <v>food</v>
      </c>
      <c r="R2326" t="str">
        <f t="shared" si="453"/>
        <v>small batch</v>
      </c>
      <c r="S2326" s="11">
        <f t="shared" si="450"/>
        <v>42790.885243055556</v>
      </c>
      <c r="T2326" s="11">
        <f t="shared" si="451"/>
        <v>42820.843576388885</v>
      </c>
    </row>
    <row r="2327" spans="1:20" ht="42.75" x14ac:dyDescent="0.4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449"/>
        <v>12.5</v>
      </c>
      <c r="P2327">
        <f t="shared" si="445"/>
        <v>1.0666666666666666E-2</v>
      </c>
      <c r="Q2327" t="str">
        <f t="shared" si="452"/>
        <v>food</v>
      </c>
      <c r="R2327" t="str">
        <f t="shared" si="453"/>
        <v>small batch</v>
      </c>
      <c r="S2327" s="11">
        <f t="shared" si="450"/>
        <v>42794.022349537037</v>
      </c>
      <c r="T2327" s="11">
        <f t="shared" si="451"/>
        <v>42823.980682870373</v>
      </c>
    </row>
    <row r="2328" spans="1:20" ht="42.75" x14ac:dyDescent="0.4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449"/>
        <v>138.88888888888889</v>
      </c>
      <c r="P2328">
        <f t="shared" si="445"/>
        <v>0.108</v>
      </c>
      <c r="Q2328" t="str">
        <f t="shared" si="452"/>
        <v>food</v>
      </c>
      <c r="R2328" t="str">
        <f t="shared" si="453"/>
        <v>small batch</v>
      </c>
      <c r="S2328" s="11">
        <f t="shared" si="450"/>
        <v>42804.034120370372</v>
      </c>
      <c r="T2328" s="11">
        <f t="shared" si="451"/>
        <v>42855.708333333328</v>
      </c>
    </row>
    <row r="2329" spans="1:20" ht="28.5" x14ac:dyDescent="0.4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449"/>
        <v>0.19007998620127917</v>
      </c>
      <c r="P2329">
        <f t="shared" si="445"/>
        <v>12.275534</v>
      </c>
      <c r="Q2329" t="str">
        <f t="shared" si="452"/>
        <v>food</v>
      </c>
      <c r="R2329" t="str">
        <f t="shared" si="453"/>
        <v>small batch</v>
      </c>
      <c r="S2329" s="11">
        <f t="shared" si="450"/>
        <v>41842.917129629634</v>
      </c>
      <c r="T2329" s="11">
        <f t="shared" si="451"/>
        <v>41877.917129629634</v>
      </c>
    </row>
    <row r="2330" spans="1:20" ht="57" x14ac:dyDescent="0.4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449"/>
        <v>0.39300451955197485</v>
      </c>
      <c r="P2330">
        <f t="shared" si="445"/>
        <v>0.72699999999999998</v>
      </c>
      <c r="Q2330" t="str">
        <f t="shared" si="452"/>
        <v>food</v>
      </c>
      <c r="R2330" t="str">
        <f t="shared" si="453"/>
        <v>small batch</v>
      </c>
      <c r="S2330" s="11">
        <f t="shared" si="450"/>
        <v>42139.781678240746</v>
      </c>
      <c r="T2330" s="11">
        <f t="shared" si="451"/>
        <v>42169.781678240746</v>
      </c>
    </row>
    <row r="2331" spans="1:20" ht="42.75" x14ac:dyDescent="0.4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449"/>
        <v>0.9441087613293051</v>
      </c>
      <c r="P2331">
        <f t="shared" si="445"/>
        <v>2.6480000000000001</v>
      </c>
      <c r="Q2331" t="str">
        <f t="shared" si="452"/>
        <v>food</v>
      </c>
      <c r="R2331" t="str">
        <f t="shared" si="453"/>
        <v>small batch</v>
      </c>
      <c r="S2331" s="11">
        <f t="shared" si="450"/>
        <v>41807.624374999999</v>
      </c>
      <c r="T2331" s="11">
        <f t="shared" si="451"/>
        <v>41837.624374999999</v>
      </c>
    </row>
    <row r="2332" spans="1:20" ht="42.75" x14ac:dyDescent="0.4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449"/>
        <v>0.97634456594510155</v>
      </c>
      <c r="P2332">
        <f t="shared" si="445"/>
        <v>1.4339200000000001</v>
      </c>
      <c r="Q2332" t="str">
        <f t="shared" si="452"/>
        <v>food</v>
      </c>
      <c r="R2332" t="str">
        <f t="shared" si="453"/>
        <v>small batch</v>
      </c>
      <c r="S2332" s="11">
        <f t="shared" si="450"/>
        <v>42332.89980324074</v>
      </c>
      <c r="T2332" s="11">
        <f t="shared" si="451"/>
        <v>42363</v>
      </c>
    </row>
    <row r="2333" spans="1:20" ht="42.75" x14ac:dyDescent="0.4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449"/>
        <v>0.69293466492278111</v>
      </c>
      <c r="P2333">
        <f t="shared" si="445"/>
        <v>0.32985999999999999</v>
      </c>
      <c r="Q2333" t="str">
        <f t="shared" si="452"/>
        <v>food</v>
      </c>
      <c r="R2333" t="str">
        <f t="shared" si="453"/>
        <v>small batch</v>
      </c>
      <c r="S2333" s="11">
        <f t="shared" si="450"/>
        <v>41839.005671296298</v>
      </c>
      <c r="T2333" s="11">
        <f t="shared" si="451"/>
        <v>41869.005671296298</v>
      </c>
    </row>
    <row r="2334" spans="1:20" ht="42.75" x14ac:dyDescent="0.4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449"/>
        <v>0.94066297926778797</v>
      </c>
      <c r="P2334">
        <f t="shared" si="445"/>
        <v>3.3221250000000002</v>
      </c>
      <c r="Q2334" t="str">
        <f t="shared" si="452"/>
        <v>food</v>
      </c>
      <c r="R2334" t="str">
        <f t="shared" si="453"/>
        <v>small batch</v>
      </c>
      <c r="S2334" s="11">
        <f t="shared" si="450"/>
        <v>42011.628136574072</v>
      </c>
      <c r="T2334" s="11">
        <f t="shared" si="451"/>
        <v>42041.628136574072</v>
      </c>
    </row>
    <row r="2335" spans="1:20" ht="42.75" x14ac:dyDescent="0.4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449"/>
        <v>0.47132757266300079</v>
      </c>
      <c r="P2335">
        <f t="shared" si="445"/>
        <v>5.092E-2</v>
      </c>
      <c r="Q2335" t="str">
        <f t="shared" si="452"/>
        <v>food</v>
      </c>
      <c r="R2335" t="str">
        <f t="shared" si="453"/>
        <v>small batch</v>
      </c>
      <c r="S2335" s="11">
        <f t="shared" si="450"/>
        <v>41767.650347222225</v>
      </c>
      <c r="T2335" s="11">
        <f t="shared" si="451"/>
        <v>41788.743055555555</v>
      </c>
    </row>
    <row r="2336" spans="1:20" ht="42.75" x14ac:dyDescent="0.4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449"/>
        <v>0.98087297694948505</v>
      </c>
      <c r="P2336">
        <f t="shared" si="445"/>
        <v>6.7966666666666669</v>
      </c>
      <c r="Q2336" t="str">
        <f t="shared" si="452"/>
        <v>food</v>
      </c>
      <c r="R2336" t="str">
        <f t="shared" si="453"/>
        <v>small batch</v>
      </c>
      <c r="S2336" s="11">
        <f t="shared" si="450"/>
        <v>41918.670115740737</v>
      </c>
      <c r="T2336" s="11">
        <f t="shared" si="451"/>
        <v>41948.731944444444</v>
      </c>
    </row>
    <row r="2337" spans="1:20" ht="42.75" x14ac:dyDescent="0.4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449"/>
        <v>0.97778473091364204</v>
      </c>
      <c r="P2337">
        <f t="shared" si="445"/>
        <v>6.3920000000000003</v>
      </c>
      <c r="Q2337" t="str">
        <f t="shared" si="452"/>
        <v>food</v>
      </c>
      <c r="R2337" t="str">
        <f t="shared" si="453"/>
        <v>small batch</v>
      </c>
      <c r="S2337" s="11">
        <f t="shared" si="450"/>
        <v>41771.572256944448</v>
      </c>
      <c r="T2337" s="11">
        <f t="shared" si="451"/>
        <v>41801.572256944448</v>
      </c>
    </row>
    <row r="2338" spans="1:20" ht="42.75" x14ac:dyDescent="0.4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449"/>
        <v>0.19203715995860063</v>
      </c>
      <c r="P2338">
        <f t="shared" si="445"/>
        <v>4.1658603999999997</v>
      </c>
      <c r="Q2338" t="str">
        <f t="shared" si="452"/>
        <v>food</v>
      </c>
      <c r="R2338" t="str">
        <f t="shared" si="453"/>
        <v>small batch</v>
      </c>
      <c r="S2338" s="11">
        <f t="shared" si="450"/>
        <v>41666.924710648149</v>
      </c>
      <c r="T2338" s="11">
        <f t="shared" si="451"/>
        <v>41706.924710648149</v>
      </c>
    </row>
    <row r="2339" spans="1:20" ht="28.5" x14ac:dyDescent="0.4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449"/>
        <v>0.9036825062128172</v>
      </c>
      <c r="P2339">
        <f t="shared" si="445"/>
        <v>0.66395000000000004</v>
      </c>
      <c r="Q2339" t="str">
        <f t="shared" si="452"/>
        <v>food</v>
      </c>
      <c r="R2339" t="str">
        <f t="shared" si="453"/>
        <v>small batch</v>
      </c>
      <c r="S2339" s="11">
        <f t="shared" si="450"/>
        <v>41786.640543981484</v>
      </c>
      <c r="T2339" s="11">
        <f t="shared" si="451"/>
        <v>41816.640543981484</v>
      </c>
    </row>
    <row r="2340" spans="1:20" ht="42.75" x14ac:dyDescent="0.4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449"/>
        <v>0.98869591009458524</v>
      </c>
      <c r="P2340">
        <f t="shared" si="445"/>
        <v>1.2642916666666666</v>
      </c>
      <c r="Q2340" t="str">
        <f t="shared" si="452"/>
        <v>food</v>
      </c>
      <c r="R2340" t="str">
        <f t="shared" si="453"/>
        <v>small batch</v>
      </c>
      <c r="S2340" s="11">
        <f t="shared" si="450"/>
        <v>41789.896805555552</v>
      </c>
      <c r="T2340" s="11">
        <f t="shared" si="451"/>
        <v>41819.896805555552</v>
      </c>
    </row>
    <row r="2341" spans="1:20" ht="42.75" x14ac:dyDescent="0.4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449"/>
        <v>0.33989558407657167</v>
      </c>
      <c r="P2341">
        <f t="shared" si="445"/>
        <v>4.9034666666666666</v>
      </c>
      <c r="Q2341" t="str">
        <f t="shared" si="452"/>
        <v>food</v>
      </c>
      <c r="R2341" t="str">
        <f t="shared" si="453"/>
        <v>small batch</v>
      </c>
      <c r="S2341" s="11">
        <f t="shared" si="450"/>
        <v>42692.79987268518</v>
      </c>
      <c r="T2341" s="11">
        <f t="shared" si="451"/>
        <v>42723.332638888889</v>
      </c>
    </row>
    <row r="2342" spans="1:20" ht="42.75" x14ac:dyDescent="0.4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449"/>
        <v>0.94538063387771498</v>
      </c>
      <c r="P2342">
        <f t="shared" si="445"/>
        <v>1.6924399999999999</v>
      </c>
      <c r="Q2342" t="str">
        <f t="shared" si="452"/>
        <v>food</v>
      </c>
      <c r="R2342" t="str">
        <f t="shared" si="453"/>
        <v>small batch</v>
      </c>
      <c r="S2342" s="11">
        <f t="shared" si="450"/>
        <v>42643.642800925925</v>
      </c>
      <c r="T2342" s="11">
        <f t="shared" si="451"/>
        <v>42673.642800925925</v>
      </c>
    </row>
    <row r="2343" spans="1:20" ht="42.75" x14ac:dyDescent="0.4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 t="str">
        <f t="shared" ref="O2343:O2344" si="454">IFERROR($D2343/$E2343,"0")</f>
        <v>0</v>
      </c>
      <c r="P2343">
        <f t="shared" ref="P2343:P2344" si="455">AVERAGE(E2343,D2343)</f>
        <v>2500</v>
      </c>
      <c r="Q2343" t="str">
        <f t="shared" ref="Q2343:Q2402" si="456">LEFT(N2343,10)</f>
        <v>technology</v>
      </c>
      <c r="R2343" t="str">
        <f>RIGHT(N2343,3)</f>
        <v>web</v>
      </c>
      <c r="S2343" s="11">
        <f t="shared" si="450"/>
        <v>42167.813703703709</v>
      </c>
      <c r="T2343" s="11">
        <f t="shared" si="451"/>
        <v>42197.813703703709</v>
      </c>
    </row>
    <row r="2344" spans="1:20" ht="42.75" x14ac:dyDescent="0.4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 t="str">
        <f t="shared" si="454"/>
        <v>0</v>
      </c>
      <c r="P2344">
        <f t="shared" si="455"/>
        <v>2750</v>
      </c>
      <c r="Q2344" t="str">
        <f t="shared" si="456"/>
        <v>technology</v>
      </c>
      <c r="R2344" t="str">
        <f t="shared" ref="R2344:R2402" si="457">RIGHT(N2344,3)</f>
        <v>web</v>
      </c>
      <c r="S2344" s="11">
        <f t="shared" si="450"/>
        <v>41897.702199074076</v>
      </c>
      <c r="T2344" s="11">
        <f t="shared" si="451"/>
        <v>41918.208333333336</v>
      </c>
    </row>
    <row r="2345" spans="1:20" ht="42.75" x14ac:dyDescent="0.4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449"/>
        <v>33.333333333333336</v>
      </c>
      <c r="P2345">
        <f t="shared" ref="P2345:P2346" si="458">AVERAGE($E2345/$D2344)</f>
        <v>5.4545454545454543E-2</v>
      </c>
      <c r="Q2345" t="str">
        <f t="shared" si="456"/>
        <v>technology</v>
      </c>
      <c r="R2345" t="str">
        <f t="shared" si="457"/>
        <v>web</v>
      </c>
      <c r="S2345" s="11">
        <f t="shared" si="450"/>
        <v>42327.825289351851</v>
      </c>
      <c r="T2345" s="11">
        <f t="shared" si="451"/>
        <v>42377.82430555555</v>
      </c>
    </row>
    <row r="2346" spans="1:20" ht="42.75" x14ac:dyDescent="0.4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449"/>
        <v>1000</v>
      </c>
      <c r="P2346">
        <f t="shared" si="458"/>
        <v>1E-4</v>
      </c>
      <c r="Q2346" t="str">
        <f t="shared" si="456"/>
        <v>technology</v>
      </c>
      <c r="R2346" t="str">
        <f t="shared" si="457"/>
        <v>web</v>
      </c>
      <c r="S2346" s="11">
        <f t="shared" si="450"/>
        <v>42515.727650462963</v>
      </c>
      <c r="T2346" s="11">
        <f t="shared" si="451"/>
        <v>42545.727650462963</v>
      </c>
    </row>
    <row r="2347" spans="1:20" ht="42.75" x14ac:dyDescent="0.4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 t="str">
        <f>IFERROR($D2347/$E2347,"0")</f>
        <v>0</v>
      </c>
      <c r="P2347">
        <f>AVERAGE(E2347,D2347)</f>
        <v>1500</v>
      </c>
      <c r="Q2347" t="str">
        <f t="shared" si="456"/>
        <v>technology</v>
      </c>
      <c r="R2347" t="str">
        <f t="shared" si="457"/>
        <v>web</v>
      </c>
      <c r="S2347" s="11">
        <f t="shared" si="450"/>
        <v>42060.001805555556</v>
      </c>
      <c r="T2347" s="11">
        <f t="shared" si="451"/>
        <v>42094.985416666663</v>
      </c>
    </row>
    <row r="2348" spans="1:20" ht="42.75" x14ac:dyDescent="0.4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449"/>
        <v>1538.4615384615386</v>
      </c>
      <c r="P2348">
        <f t="shared" ref="P2348:P2350" si="459">AVERAGE($E2348/$D2347)</f>
        <v>1.2999999999999999E-2</v>
      </c>
      <c r="Q2348" t="str">
        <f t="shared" si="456"/>
        <v>technology</v>
      </c>
      <c r="R2348" t="str">
        <f t="shared" si="457"/>
        <v>web</v>
      </c>
      <c r="S2348" s="11">
        <f t="shared" si="450"/>
        <v>42615.79896990741</v>
      </c>
      <c r="T2348" s="11">
        <f t="shared" si="451"/>
        <v>42660.79896990741</v>
      </c>
    </row>
    <row r="2349" spans="1:20" ht="42.75" x14ac:dyDescent="0.4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449"/>
        <v>66.666666666666671</v>
      </c>
      <c r="P2349">
        <f t="shared" si="459"/>
        <v>2.5000000000000001E-4</v>
      </c>
      <c r="Q2349" t="str">
        <f t="shared" si="456"/>
        <v>technology</v>
      </c>
      <c r="R2349" t="str">
        <f t="shared" si="457"/>
        <v>web</v>
      </c>
      <c r="S2349" s="11">
        <f t="shared" si="450"/>
        <v>42577.607361111113</v>
      </c>
      <c r="T2349" s="11">
        <f t="shared" si="451"/>
        <v>42607.607361111113</v>
      </c>
    </row>
    <row r="2350" spans="1:20" ht="42.75" x14ac:dyDescent="0.4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449"/>
        <v>259.25925925925924</v>
      </c>
      <c r="P2350">
        <f t="shared" si="459"/>
        <v>0.27</v>
      </c>
      <c r="Q2350" t="str">
        <f t="shared" si="456"/>
        <v>technology</v>
      </c>
      <c r="R2350" t="str">
        <f t="shared" si="457"/>
        <v>web</v>
      </c>
      <c r="S2350" s="11">
        <f t="shared" si="450"/>
        <v>42360.932152777779</v>
      </c>
      <c r="T2350" s="11">
        <f t="shared" si="451"/>
        <v>42420.932152777779</v>
      </c>
    </row>
    <row r="2351" spans="1:20" ht="42.75" x14ac:dyDescent="0.4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 t="str">
        <f t="shared" ref="O2351:O2352" si="460">IFERROR($D2351/$E2351,"0")</f>
        <v>0</v>
      </c>
      <c r="P2351">
        <f t="shared" ref="P2351:P2352" si="461">AVERAGE(E2351,D2351)</f>
        <v>237450</v>
      </c>
      <c r="Q2351" t="str">
        <f t="shared" si="456"/>
        <v>technology</v>
      </c>
      <c r="R2351" t="str">
        <f t="shared" si="457"/>
        <v>web</v>
      </c>
      <c r="S2351" s="11">
        <f t="shared" si="450"/>
        <v>42198.775787037041</v>
      </c>
      <c r="T2351" s="11">
        <f t="shared" si="451"/>
        <v>42227.775787037041</v>
      </c>
    </row>
    <row r="2352" spans="1:20" ht="42.75" x14ac:dyDescent="0.4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 t="str">
        <f t="shared" si="460"/>
        <v>0</v>
      </c>
      <c r="P2352">
        <f t="shared" si="461"/>
        <v>25000</v>
      </c>
      <c r="Q2352" t="str">
        <f t="shared" si="456"/>
        <v>technology</v>
      </c>
      <c r="R2352" t="str">
        <f t="shared" si="457"/>
        <v>web</v>
      </c>
      <c r="S2352" s="11">
        <f t="shared" si="450"/>
        <v>42708.842245370368</v>
      </c>
      <c r="T2352" s="11">
        <f t="shared" si="451"/>
        <v>42738.842245370368</v>
      </c>
    </row>
    <row r="2353" spans="1:20" ht="28.5" x14ac:dyDescent="0.4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449"/>
        <v>175</v>
      </c>
      <c r="P2353">
        <f>AVERAGE($E2353/$D2352)</f>
        <v>2.16E-3</v>
      </c>
      <c r="Q2353" t="str">
        <f t="shared" si="456"/>
        <v>technology</v>
      </c>
      <c r="R2353" t="str">
        <f t="shared" si="457"/>
        <v>web</v>
      </c>
      <c r="S2353" s="11">
        <f t="shared" si="450"/>
        <v>42094.101145833338</v>
      </c>
      <c r="T2353" s="11">
        <f t="shared" si="451"/>
        <v>42124.101145833338</v>
      </c>
    </row>
    <row r="2354" spans="1:20" ht="42.75" x14ac:dyDescent="0.4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 t="str">
        <f t="shared" ref="O2354:O2355" si="462">IFERROR($D2354/$E2354,"0")</f>
        <v>0</v>
      </c>
      <c r="P2354">
        <f t="shared" ref="P2354:P2355" si="463">AVERAGE(E2354,D2354)</f>
        <v>1000</v>
      </c>
      <c r="Q2354" t="str">
        <f t="shared" si="456"/>
        <v>technology</v>
      </c>
      <c r="R2354" t="str">
        <f t="shared" si="457"/>
        <v>web</v>
      </c>
      <c r="S2354" s="11">
        <f t="shared" si="450"/>
        <v>42101.633703703701</v>
      </c>
      <c r="T2354" s="11">
        <f t="shared" si="451"/>
        <v>42161.633703703701</v>
      </c>
    </row>
    <row r="2355" spans="1:20" ht="42.75" x14ac:dyDescent="0.4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 t="str">
        <f t="shared" si="462"/>
        <v>0</v>
      </c>
      <c r="P2355">
        <f t="shared" si="463"/>
        <v>500</v>
      </c>
      <c r="Q2355" t="str">
        <f t="shared" si="456"/>
        <v>technology</v>
      </c>
      <c r="R2355" t="str">
        <f t="shared" si="457"/>
        <v>web</v>
      </c>
      <c r="S2355" s="11">
        <f t="shared" si="450"/>
        <v>42103.676180555558</v>
      </c>
      <c r="T2355" s="11">
        <f t="shared" si="451"/>
        <v>42115.676180555558</v>
      </c>
    </row>
    <row r="2356" spans="1:20" ht="42.75" x14ac:dyDescent="0.4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449"/>
        <v>1400</v>
      </c>
      <c r="P2356">
        <f t="shared" ref="P2356:P2357" si="464">AVERAGE($E2356/$D2355)</f>
        <v>2.5000000000000001E-2</v>
      </c>
      <c r="Q2356" t="str">
        <f t="shared" si="456"/>
        <v>technology</v>
      </c>
      <c r="R2356" t="str">
        <f t="shared" si="457"/>
        <v>web</v>
      </c>
      <c r="S2356" s="11">
        <f t="shared" si="450"/>
        <v>41954.722916666666</v>
      </c>
      <c r="T2356" s="11">
        <f t="shared" si="451"/>
        <v>42014.722916666666</v>
      </c>
    </row>
    <row r="2357" spans="1:20" ht="42.75" x14ac:dyDescent="0.4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449"/>
        <v>145.45454545454547</v>
      </c>
      <c r="P2357">
        <f t="shared" si="464"/>
        <v>1.5714285714285715E-3</v>
      </c>
      <c r="Q2357" t="str">
        <f t="shared" si="456"/>
        <v>technology</v>
      </c>
      <c r="R2357" t="str">
        <f t="shared" si="457"/>
        <v>web</v>
      </c>
      <c r="S2357" s="11">
        <f t="shared" si="450"/>
        <v>42096.918240740735</v>
      </c>
      <c r="T2357" s="11">
        <f t="shared" si="451"/>
        <v>42126.918240740735</v>
      </c>
    </row>
    <row r="2358" spans="1:20" ht="28.5" x14ac:dyDescent="0.4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 t="str">
        <f t="shared" ref="O2358:O2360" si="465">IFERROR($D2358/$E2358,"0")</f>
        <v>0</v>
      </c>
      <c r="P2358">
        <f t="shared" ref="P2358:P2360" si="466">AVERAGE(E2358,D2358)</f>
        <v>5000</v>
      </c>
      <c r="Q2358" t="str">
        <f t="shared" si="456"/>
        <v>technology</v>
      </c>
      <c r="R2358" t="str">
        <f t="shared" si="457"/>
        <v>web</v>
      </c>
      <c r="S2358" s="11">
        <f t="shared" si="450"/>
        <v>42130.78361111111</v>
      </c>
      <c r="T2358" s="11">
        <f t="shared" si="451"/>
        <v>42160.78361111111</v>
      </c>
    </row>
    <row r="2359" spans="1:20" ht="28.5" x14ac:dyDescent="0.4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 t="str">
        <f t="shared" si="465"/>
        <v>0</v>
      </c>
      <c r="P2359">
        <f t="shared" si="466"/>
        <v>13500</v>
      </c>
      <c r="Q2359" t="str">
        <f t="shared" si="456"/>
        <v>technology</v>
      </c>
      <c r="R2359" t="str">
        <f t="shared" si="457"/>
        <v>web</v>
      </c>
      <c r="S2359" s="11">
        <f t="shared" si="450"/>
        <v>42264.620115740734</v>
      </c>
      <c r="T2359" s="11">
        <f t="shared" si="451"/>
        <v>42294.620115740734</v>
      </c>
    </row>
    <row r="2360" spans="1:20" ht="42.75" x14ac:dyDescent="0.4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 t="str">
        <f t="shared" si="465"/>
        <v>0</v>
      </c>
      <c r="P2360">
        <f t="shared" si="466"/>
        <v>750</v>
      </c>
      <c r="Q2360" t="str">
        <f t="shared" si="456"/>
        <v>technology</v>
      </c>
      <c r="R2360" t="str">
        <f t="shared" si="457"/>
        <v>web</v>
      </c>
      <c r="S2360" s="11">
        <f t="shared" si="450"/>
        <v>41978.930972222224</v>
      </c>
      <c r="T2360" s="11">
        <f t="shared" si="451"/>
        <v>42035.027083333334</v>
      </c>
    </row>
    <row r="2361" spans="1:20" ht="42.75" x14ac:dyDescent="0.4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449"/>
        <v>6.8119891008174385</v>
      </c>
      <c r="P2361">
        <f t="shared" ref="P2361:P2362" si="467">AVERAGE($E2361/$D2360)</f>
        <v>0.73399999999999999</v>
      </c>
      <c r="Q2361" t="str">
        <f t="shared" si="456"/>
        <v>technology</v>
      </c>
      <c r="R2361" t="str">
        <f t="shared" si="457"/>
        <v>web</v>
      </c>
      <c r="S2361" s="11">
        <f t="shared" si="450"/>
        <v>42159.649583333332</v>
      </c>
      <c r="T2361" s="11">
        <f t="shared" si="451"/>
        <v>42219.649583333332</v>
      </c>
    </row>
    <row r="2362" spans="1:20" ht="42.75" x14ac:dyDescent="0.4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449"/>
        <v>2500</v>
      </c>
      <c r="P2362">
        <f t="shared" si="467"/>
        <v>2.6666666666666668E-4</v>
      </c>
      <c r="Q2362" t="str">
        <f t="shared" si="456"/>
        <v>technology</v>
      </c>
      <c r="R2362" t="str">
        <f t="shared" si="457"/>
        <v>web</v>
      </c>
      <c r="S2362" s="11">
        <f t="shared" si="450"/>
        <v>42377.70694444445</v>
      </c>
      <c r="T2362" s="11">
        <f t="shared" si="451"/>
        <v>42407.70694444445</v>
      </c>
    </row>
    <row r="2363" spans="1:20" ht="42.75" x14ac:dyDescent="0.4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 t="str">
        <f>IFERROR($D2363/$E2363,"0")</f>
        <v>0</v>
      </c>
      <c r="P2363">
        <f>AVERAGE(E2363,D2363)</f>
        <v>100</v>
      </c>
      <c r="Q2363" t="str">
        <f t="shared" si="456"/>
        <v>technology</v>
      </c>
      <c r="R2363" t="str">
        <f t="shared" si="457"/>
        <v>web</v>
      </c>
      <c r="S2363" s="11">
        <f t="shared" si="450"/>
        <v>42466.858888888892</v>
      </c>
      <c r="T2363" s="11">
        <f t="shared" si="451"/>
        <v>42490.916666666672</v>
      </c>
    </row>
    <row r="2364" spans="1:20" ht="42.75" x14ac:dyDescent="0.4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449"/>
        <v>3.5</v>
      </c>
      <c r="P2364">
        <f>AVERAGE($E2364/$D2363)</f>
        <v>0.6</v>
      </c>
      <c r="Q2364" t="str">
        <f t="shared" si="456"/>
        <v>technology</v>
      </c>
      <c r="R2364" t="str">
        <f t="shared" si="457"/>
        <v>web</v>
      </c>
      <c r="S2364" s="11">
        <f t="shared" si="450"/>
        <v>41954.688310185185</v>
      </c>
      <c r="T2364" s="11">
        <f t="shared" si="451"/>
        <v>41984.688310185185</v>
      </c>
    </row>
    <row r="2365" spans="1:20" ht="42.75" x14ac:dyDescent="0.4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 t="str">
        <f t="shared" ref="O2365:O2367" si="468">IFERROR($D2365/$E2365,"0")</f>
        <v>0</v>
      </c>
      <c r="P2365">
        <f t="shared" ref="P2365:P2367" si="469">AVERAGE(E2365,D2365)</f>
        <v>87500</v>
      </c>
      <c r="Q2365" t="str">
        <f t="shared" si="456"/>
        <v>technology</v>
      </c>
      <c r="R2365" t="str">
        <f t="shared" si="457"/>
        <v>web</v>
      </c>
      <c r="S2365" s="11">
        <f t="shared" si="450"/>
        <v>42322.011574074073</v>
      </c>
      <c r="T2365" s="11">
        <f t="shared" si="451"/>
        <v>42367.011574074073</v>
      </c>
    </row>
    <row r="2366" spans="1:20" ht="28.5" x14ac:dyDescent="0.4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 t="str">
        <f t="shared" si="468"/>
        <v>0</v>
      </c>
      <c r="P2366">
        <f t="shared" si="469"/>
        <v>64</v>
      </c>
      <c r="Q2366" t="str">
        <f t="shared" si="456"/>
        <v>technology</v>
      </c>
      <c r="R2366" t="str">
        <f t="shared" si="457"/>
        <v>web</v>
      </c>
      <c r="S2366" s="11">
        <f t="shared" si="450"/>
        <v>42248.934675925921</v>
      </c>
      <c r="T2366" s="11">
        <f t="shared" si="451"/>
        <v>42303.934675925921</v>
      </c>
    </row>
    <row r="2367" spans="1:20" ht="42.75" x14ac:dyDescent="0.4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 t="str">
        <f t="shared" si="468"/>
        <v>0</v>
      </c>
      <c r="P2367">
        <f t="shared" si="469"/>
        <v>500</v>
      </c>
      <c r="Q2367" t="str">
        <f t="shared" si="456"/>
        <v>technology</v>
      </c>
      <c r="R2367" t="str">
        <f t="shared" si="457"/>
        <v>web</v>
      </c>
      <c r="S2367" s="11">
        <f t="shared" si="450"/>
        <v>42346.736400462964</v>
      </c>
      <c r="T2367" s="11">
        <f t="shared" si="451"/>
        <v>42386.958333333328</v>
      </c>
    </row>
    <row r="2368" spans="1:20" ht="42.75" x14ac:dyDescent="0.4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449"/>
        <v>9.5057034220532319</v>
      </c>
      <c r="P2368">
        <f t="shared" ref="P2368:P2370" si="470">AVERAGE($E2368/$D2367)</f>
        <v>2.63</v>
      </c>
      <c r="Q2368" t="str">
        <f t="shared" si="456"/>
        <v>technology</v>
      </c>
      <c r="R2368" t="str">
        <f t="shared" si="457"/>
        <v>web</v>
      </c>
      <c r="S2368" s="11">
        <f t="shared" si="450"/>
        <v>42268.531631944439</v>
      </c>
      <c r="T2368" s="11">
        <f t="shared" si="451"/>
        <v>42298.531631944439</v>
      </c>
    </row>
    <row r="2369" spans="1:20" ht="42.75" x14ac:dyDescent="0.4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449"/>
        <v>74.626865671641795</v>
      </c>
      <c r="P2369">
        <f t="shared" si="470"/>
        <v>2.6800000000000001E-2</v>
      </c>
      <c r="Q2369" t="str">
        <f t="shared" si="456"/>
        <v>technology</v>
      </c>
      <c r="R2369" t="str">
        <f t="shared" si="457"/>
        <v>web</v>
      </c>
      <c r="S2369" s="11">
        <f t="shared" si="450"/>
        <v>42425.970092592594</v>
      </c>
      <c r="T2369" s="11">
        <f t="shared" si="451"/>
        <v>42485.928425925929</v>
      </c>
    </row>
    <row r="2370" spans="1:20" ht="42.75" x14ac:dyDescent="0.4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si="449"/>
        <v>400</v>
      </c>
      <c r="P2370">
        <f t="shared" si="470"/>
        <v>2E-3</v>
      </c>
      <c r="Q2370" t="str">
        <f t="shared" si="456"/>
        <v>technology</v>
      </c>
      <c r="R2370" t="str">
        <f t="shared" si="457"/>
        <v>web</v>
      </c>
      <c r="S2370" s="11">
        <f t="shared" si="450"/>
        <v>42063.721817129626</v>
      </c>
      <c r="T2370" s="11">
        <f t="shared" si="451"/>
        <v>42108.680150462969</v>
      </c>
    </row>
    <row r="2371" spans="1:20" ht="42.75" x14ac:dyDescent="0.4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 t="str">
        <f>IFERROR($D2371/$E2371,"0")</f>
        <v>0</v>
      </c>
      <c r="P2371">
        <f>AVERAGE(E2371,D2371)</f>
        <v>12500</v>
      </c>
      <c r="Q2371" t="str">
        <f t="shared" si="456"/>
        <v>technology</v>
      </c>
      <c r="R2371" t="str">
        <f t="shared" si="457"/>
        <v>web</v>
      </c>
      <c r="S2371" s="11">
        <f t="shared" ref="S2371:S2434" si="471">(((J2371/60)/60)/24)+DATE(1970,1,1)</f>
        <v>42380.812627314815</v>
      </c>
      <c r="T2371" s="11">
        <f t="shared" ref="T2371:T2434" si="472">(((I2371/60)/60)/24)+DATE(1970,1,1)</f>
        <v>42410.812627314815</v>
      </c>
    </row>
    <row r="2372" spans="1:20" ht="42.75" x14ac:dyDescent="0.4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ref="O2372:O2434" si="473">$D2372/$E2372</f>
        <v>304.8780487804878</v>
      </c>
      <c r="P2372">
        <f>AVERAGE($E2372/$D2371)</f>
        <v>3.2799999999999999E-3</v>
      </c>
      <c r="Q2372" t="str">
        <f t="shared" si="456"/>
        <v>technology</v>
      </c>
      <c r="R2372" t="str">
        <f t="shared" si="457"/>
        <v>web</v>
      </c>
      <c r="S2372" s="11">
        <f t="shared" si="471"/>
        <v>41961.18913194444</v>
      </c>
      <c r="T2372" s="11">
        <f t="shared" si="472"/>
        <v>41991.18913194444</v>
      </c>
    </row>
    <row r="2373" spans="1:20" ht="42.75" x14ac:dyDescent="0.4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 t="str">
        <f>IFERROR($D2373/$E2373,"0")</f>
        <v>0</v>
      </c>
      <c r="P2373">
        <f>AVERAGE(E2373,D2373)</f>
        <v>1000</v>
      </c>
      <c r="Q2373" t="str">
        <f t="shared" si="456"/>
        <v>technology</v>
      </c>
      <c r="R2373" t="str">
        <f t="shared" si="457"/>
        <v>web</v>
      </c>
      <c r="S2373" s="11">
        <f t="shared" si="471"/>
        <v>42150.777731481481</v>
      </c>
      <c r="T2373" s="11">
        <f t="shared" si="472"/>
        <v>42180.777731481481</v>
      </c>
    </row>
    <row r="2374" spans="1:20" ht="42.75" x14ac:dyDescent="0.4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473"/>
        <v>30.555555555555557</v>
      </c>
      <c r="P2374">
        <f>AVERAGE($E2374/$D2373)</f>
        <v>0.09</v>
      </c>
      <c r="Q2374" t="str">
        <f t="shared" si="456"/>
        <v>technology</v>
      </c>
      <c r="R2374" t="str">
        <f t="shared" si="457"/>
        <v>web</v>
      </c>
      <c r="S2374" s="11">
        <f t="shared" si="471"/>
        <v>42088.069108796291</v>
      </c>
      <c r="T2374" s="11">
        <f t="shared" si="472"/>
        <v>42118.069108796291</v>
      </c>
    </row>
    <row r="2375" spans="1:20" ht="28.5" x14ac:dyDescent="0.4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473"/>
        <v>17000</v>
      </c>
      <c r="P2375">
        <f>AVERAGE(E2375,D2375)</f>
        <v>425025</v>
      </c>
      <c r="Q2375" t="str">
        <f t="shared" si="456"/>
        <v>technology</v>
      </c>
      <c r="R2375" t="str">
        <f t="shared" si="457"/>
        <v>web</v>
      </c>
      <c r="S2375" s="11">
        <f t="shared" si="471"/>
        <v>42215.662314814821</v>
      </c>
      <c r="T2375" s="11">
        <f t="shared" si="472"/>
        <v>42245.662314814821</v>
      </c>
    </row>
    <row r="2376" spans="1:20" ht="42.75" x14ac:dyDescent="0.4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473"/>
        <v>2200</v>
      </c>
      <c r="P2376">
        <f>AVERAGE($E2376/$D2375)</f>
        <v>1.1764705882352942E-5</v>
      </c>
      <c r="Q2376" t="str">
        <f t="shared" si="456"/>
        <v>technology</v>
      </c>
      <c r="R2376" t="str">
        <f t="shared" si="457"/>
        <v>web</v>
      </c>
      <c r="S2376" s="11">
        <f t="shared" si="471"/>
        <v>42017.843287037031</v>
      </c>
      <c r="T2376" s="11">
        <f t="shared" si="472"/>
        <v>42047.843287037031</v>
      </c>
    </row>
    <row r="2377" spans="1:20" ht="42.75" x14ac:dyDescent="0.4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 t="str">
        <f>IFERROR($D2377/$E2377,"0")</f>
        <v>0</v>
      </c>
      <c r="P2377">
        <f>AVERAGE(E2377,D2377)</f>
        <v>5000</v>
      </c>
      <c r="Q2377" t="str">
        <f t="shared" si="456"/>
        <v>technology</v>
      </c>
      <c r="R2377" t="str">
        <f t="shared" si="457"/>
        <v>web</v>
      </c>
      <c r="S2377" s="11">
        <f t="shared" si="471"/>
        <v>42592.836076388892</v>
      </c>
      <c r="T2377" s="11">
        <f t="shared" si="472"/>
        <v>42622.836076388892</v>
      </c>
    </row>
    <row r="2378" spans="1:20" ht="42.75" x14ac:dyDescent="0.4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473"/>
        <v>9.1931480403272765</v>
      </c>
      <c r="P2378">
        <f>AVERAGE($E2378/$D2377)</f>
        <v>3.2632999999999995E-2</v>
      </c>
      <c r="Q2378" t="str">
        <f t="shared" si="456"/>
        <v>technology</v>
      </c>
      <c r="R2378" t="str">
        <f t="shared" si="457"/>
        <v>web</v>
      </c>
      <c r="S2378" s="11">
        <f t="shared" si="471"/>
        <v>42318.925532407404</v>
      </c>
      <c r="T2378" s="11">
        <f t="shared" si="472"/>
        <v>42348.925532407404</v>
      </c>
    </row>
    <row r="2379" spans="1:20" ht="42.75" x14ac:dyDescent="0.4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 t="str">
        <f t="shared" ref="O2379:O2381" si="474">IFERROR($D2379/$E2379,"0")</f>
        <v>0</v>
      </c>
      <c r="P2379">
        <f t="shared" ref="P2379:P2381" si="475">AVERAGE(E2379,D2379)</f>
        <v>1250</v>
      </c>
      <c r="Q2379" t="str">
        <f t="shared" si="456"/>
        <v>technology</v>
      </c>
      <c r="R2379" t="str">
        <f t="shared" si="457"/>
        <v>web</v>
      </c>
      <c r="S2379" s="11">
        <f t="shared" si="471"/>
        <v>42669.870173611111</v>
      </c>
      <c r="T2379" s="11">
        <f t="shared" si="472"/>
        <v>42699.911840277782</v>
      </c>
    </row>
    <row r="2380" spans="1:20" ht="28.5" x14ac:dyDescent="0.4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 t="str">
        <f t="shared" si="474"/>
        <v>0</v>
      </c>
      <c r="P2380">
        <f t="shared" si="475"/>
        <v>55000</v>
      </c>
      <c r="Q2380" t="str">
        <f t="shared" si="456"/>
        <v>technology</v>
      </c>
      <c r="R2380" t="str">
        <f t="shared" si="457"/>
        <v>web</v>
      </c>
      <c r="S2380" s="11">
        <f t="shared" si="471"/>
        <v>42213.013078703705</v>
      </c>
      <c r="T2380" s="11">
        <f t="shared" si="472"/>
        <v>42242.013078703705</v>
      </c>
    </row>
    <row r="2381" spans="1:20" ht="28.5" x14ac:dyDescent="0.4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 t="str">
        <f t="shared" si="474"/>
        <v>0</v>
      </c>
      <c r="P2381">
        <f t="shared" si="475"/>
        <v>15000</v>
      </c>
      <c r="Q2381" t="str">
        <f t="shared" si="456"/>
        <v>technology</v>
      </c>
      <c r="R2381" t="str">
        <f t="shared" si="457"/>
        <v>web</v>
      </c>
      <c r="S2381" s="11">
        <f t="shared" si="471"/>
        <v>42237.016388888893</v>
      </c>
      <c r="T2381" s="11">
        <f t="shared" si="472"/>
        <v>42282.016388888893</v>
      </c>
    </row>
    <row r="2382" spans="1:20" ht="42.75" x14ac:dyDescent="0.4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473"/>
        <v>272.72727272727275</v>
      </c>
      <c r="P2382">
        <f t="shared" ref="P2382:P2387" si="476">AVERAGE($E2382/$D2381)</f>
        <v>1.8333333333333333E-3</v>
      </c>
      <c r="Q2382" t="str">
        <f t="shared" si="456"/>
        <v>technology</v>
      </c>
      <c r="R2382" t="str">
        <f t="shared" si="457"/>
        <v>web</v>
      </c>
      <c r="S2382" s="11">
        <f t="shared" si="471"/>
        <v>42248.793310185181</v>
      </c>
      <c r="T2382" s="11">
        <f t="shared" si="472"/>
        <v>42278.793310185181</v>
      </c>
    </row>
    <row r="2383" spans="1:20" ht="42.75" x14ac:dyDescent="0.4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473"/>
        <v>54.964990451941439</v>
      </c>
      <c r="P2383">
        <f t="shared" si="476"/>
        <v>0.10473333333333333</v>
      </c>
      <c r="Q2383" t="str">
        <f t="shared" si="456"/>
        <v>technology</v>
      </c>
      <c r="R2383" t="str">
        <f t="shared" si="457"/>
        <v>web</v>
      </c>
      <c r="S2383" s="11">
        <f t="shared" si="471"/>
        <v>42074.935740740737</v>
      </c>
      <c r="T2383" s="11">
        <f t="shared" si="472"/>
        <v>42104.935740740737</v>
      </c>
    </row>
    <row r="2384" spans="1:20" ht="57" x14ac:dyDescent="0.4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473"/>
        <v>40</v>
      </c>
      <c r="P2384">
        <f t="shared" si="476"/>
        <v>8.6855819339895772E-4</v>
      </c>
      <c r="Q2384" t="str">
        <f t="shared" si="456"/>
        <v>technology</v>
      </c>
      <c r="R2384" t="str">
        <f t="shared" si="457"/>
        <v>web</v>
      </c>
      <c r="S2384" s="11">
        <f t="shared" si="471"/>
        <v>42195.187534722223</v>
      </c>
      <c r="T2384" s="11">
        <f t="shared" si="472"/>
        <v>42220.187534722223</v>
      </c>
    </row>
    <row r="2385" spans="1:20" ht="42.75" x14ac:dyDescent="0.4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473"/>
        <v>22.988505747126435</v>
      </c>
      <c r="P2385">
        <f t="shared" si="476"/>
        <v>0.14499999999999999</v>
      </c>
      <c r="Q2385" t="str">
        <f t="shared" si="456"/>
        <v>technology</v>
      </c>
      <c r="R2385" t="str">
        <f t="shared" si="457"/>
        <v>web</v>
      </c>
      <c r="S2385" s="11">
        <f t="shared" si="471"/>
        <v>42027.056793981479</v>
      </c>
      <c r="T2385" s="11">
        <f t="shared" si="472"/>
        <v>42057.056793981479</v>
      </c>
    </row>
    <row r="2386" spans="1:20" ht="42.75" x14ac:dyDescent="0.4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473"/>
        <v>125</v>
      </c>
      <c r="P2386">
        <f t="shared" si="476"/>
        <v>8.0000000000000004E-4</v>
      </c>
      <c r="Q2386" t="str">
        <f t="shared" si="456"/>
        <v>technology</v>
      </c>
      <c r="R2386" t="str">
        <f t="shared" si="457"/>
        <v>web</v>
      </c>
      <c r="S2386" s="11">
        <f t="shared" si="471"/>
        <v>41927.067627314813</v>
      </c>
      <c r="T2386" s="11">
        <f t="shared" si="472"/>
        <v>41957.109293981484</v>
      </c>
    </row>
    <row r="2387" spans="1:20" ht="42.75" x14ac:dyDescent="0.4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473"/>
        <v>82.487309644670049</v>
      </c>
      <c r="P2387">
        <f t="shared" si="476"/>
        <v>0.78800000000000003</v>
      </c>
      <c r="Q2387" t="str">
        <f t="shared" si="456"/>
        <v>technology</v>
      </c>
      <c r="R2387" t="str">
        <f t="shared" si="457"/>
        <v>web</v>
      </c>
      <c r="S2387" s="11">
        <f t="shared" si="471"/>
        <v>42191.70175925926</v>
      </c>
      <c r="T2387" s="11">
        <f t="shared" si="472"/>
        <v>42221.70175925926</v>
      </c>
    </row>
    <row r="2388" spans="1:20" ht="42.75" x14ac:dyDescent="0.4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 t="str">
        <f>IFERROR($D2388/$E2388,"0")</f>
        <v>0</v>
      </c>
      <c r="P2388">
        <f>AVERAGE(E2388,D2388)</f>
        <v>15000</v>
      </c>
      <c r="Q2388" t="str">
        <f t="shared" si="456"/>
        <v>technology</v>
      </c>
      <c r="R2388" t="str">
        <f t="shared" si="457"/>
        <v>web</v>
      </c>
      <c r="S2388" s="11">
        <f t="shared" si="471"/>
        <v>41954.838240740741</v>
      </c>
      <c r="T2388" s="11">
        <f t="shared" si="472"/>
        <v>42014.838240740741</v>
      </c>
    </row>
    <row r="2389" spans="1:20" ht="42.75" x14ac:dyDescent="0.4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473"/>
        <v>146.19883040935673</v>
      </c>
      <c r="P2389">
        <f t="shared" ref="P2389:P2391" si="477">AVERAGE($E2389/$D2388)</f>
        <v>3.4200000000000001E-2</v>
      </c>
      <c r="Q2389" t="str">
        <f t="shared" si="456"/>
        <v>technology</v>
      </c>
      <c r="R2389" t="str">
        <f t="shared" si="457"/>
        <v>web</v>
      </c>
      <c r="S2389" s="11">
        <f t="shared" si="471"/>
        <v>42528.626620370371</v>
      </c>
      <c r="T2389" s="11">
        <f t="shared" si="472"/>
        <v>42573.626620370371</v>
      </c>
    </row>
    <row r="2390" spans="1:20" ht="42.75" x14ac:dyDescent="0.4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473"/>
        <v>79.91360691144709</v>
      </c>
      <c r="P2390">
        <f t="shared" si="477"/>
        <v>3.0866666666666668E-3</v>
      </c>
      <c r="Q2390" t="str">
        <f t="shared" si="456"/>
        <v>technology</v>
      </c>
      <c r="R2390" t="str">
        <f t="shared" si="457"/>
        <v>web</v>
      </c>
      <c r="S2390" s="11">
        <f t="shared" si="471"/>
        <v>41989.853692129633</v>
      </c>
      <c r="T2390" s="11">
        <f t="shared" si="472"/>
        <v>42019.811805555553</v>
      </c>
    </row>
    <row r="2391" spans="1:20" ht="57" x14ac:dyDescent="0.4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473"/>
        <v>533.33333333333337</v>
      </c>
      <c r="P2391">
        <f t="shared" si="477"/>
        <v>8.1081081081081077E-4</v>
      </c>
      <c r="Q2391" t="str">
        <f t="shared" si="456"/>
        <v>technology</v>
      </c>
      <c r="R2391" t="str">
        <f t="shared" si="457"/>
        <v>web</v>
      </c>
      <c r="S2391" s="11">
        <f t="shared" si="471"/>
        <v>42179.653379629628</v>
      </c>
      <c r="T2391" s="11">
        <f t="shared" si="472"/>
        <v>42210.915972222225</v>
      </c>
    </row>
    <row r="2392" spans="1:20" ht="42.75" x14ac:dyDescent="0.4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 t="str">
        <f>IFERROR($D2392/$E2392,"0")</f>
        <v>0</v>
      </c>
      <c r="P2392">
        <f>AVERAGE(E2392,D2392)</f>
        <v>255000</v>
      </c>
      <c r="Q2392" t="str">
        <f t="shared" si="456"/>
        <v>technology</v>
      </c>
      <c r="R2392" t="str">
        <f t="shared" si="457"/>
        <v>web</v>
      </c>
      <c r="S2392" s="11">
        <f t="shared" si="471"/>
        <v>41968.262314814812</v>
      </c>
      <c r="T2392" s="11">
        <f t="shared" si="472"/>
        <v>42008.262314814812</v>
      </c>
    </row>
    <row r="2393" spans="1:20" ht="28.5" x14ac:dyDescent="0.4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473"/>
        <v>800</v>
      </c>
      <c r="P2393">
        <f>AVERAGE($E2393/$D2392)</f>
        <v>4.9019607843137253E-5</v>
      </c>
      <c r="Q2393" t="str">
        <f t="shared" si="456"/>
        <v>technology</v>
      </c>
      <c r="R2393" t="str">
        <f t="shared" si="457"/>
        <v>web</v>
      </c>
      <c r="S2393" s="11">
        <f t="shared" si="471"/>
        <v>42064.794490740736</v>
      </c>
      <c r="T2393" s="11">
        <f t="shared" si="472"/>
        <v>42094.752824074079</v>
      </c>
    </row>
    <row r="2394" spans="1:20" ht="42.75" x14ac:dyDescent="0.4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 t="str">
        <f>IFERROR($D2394/$E2394,"0")</f>
        <v>0</v>
      </c>
      <c r="P2394">
        <f>AVERAGE(E2394,D2394)</f>
        <v>2100</v>
      </c>
      <c r="Q2394" t="str">
        <f t="shared" si="456"/>
        <v>technology</v>
      </c>
      <c r="R2394" t="str">
        <f t="shared" si="457"/>
        <v>web</v>
      </c>
      <c r="S2394" s="11">
        <f t="shared" si="471"/>
        <v>42276.120636574073</v>
      </c>
      <c r="T2394" s="11">
        <f t="shared" si="472"/>
        <v>42306.120636574073</v>
      </c>
    </row>
    <row r="2395" spans="1:20" ht="42.75" x14ac:dyDescent="0.4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473"/>
        <v>2000</v>
      </c>
      <c r="P2395">
        <f t="shared" ref="P2395:P2396" si="478">AVERAGE($E2395/$D2394)</f>
        <v>1.1904761904761904E-2</v>
      </c>
      <c r="Q2395" t="str">
        <f t="shared" si="456"/>
        <v>technology</v>
      </c>
      <c r="R2395" t="str">
        <f t="shared" si="457"/>
        <v>web</v>
      </c>
      <c r="S2395" s="11">
        <f t="shared" si="471"/>
        <v>42194.648344907408</v>
      </c>
      <c r="T2395" s="11">
        <f t="shared" si="472"/>
        <v>42224.648344907408</v>
      </c>
    </row>
    <row r="2396" spans="1:20" ht="42.75" x14ac:dyDescent="0.4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473"/>
        <v>1666.6666666666667</v>
      </c>
      <c r="P2396">
        <f t="shared" si="478"/>
        <v>3.0000000000000001E-5</v>
      </c>
      <c r="Q2396" t="str">
        <f t="shared" si="456"/>
        <v>technology</v>
      </c>
      <c r="R2396" t="str">
        <f t="shared" si="457"/>
        <v>web</v>
      </c>
      <c r="S2396" s="11">
        <f t="shared" si="471"/>
        <v>42031.362187499995</v>
      </c>
      <c r="T2396" s="11">
        <f t="shared" si="472"/>
        <v>42061.362187499995</v>
      </c>
    </row>
    <row r="2397" spans="1:20" ht="42.75" x14ac:dyDescent="0.4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 t="str">
        <f>IFERROR($D2397/$E2397,"0")</f>
        <v>0</v>
      </c>
      <c r="P2397">
        <f>AVERAGE(E2397,D2397)</f>
        <v>16500</v>
      </c>
      <c r="Q2397" t="str">
        <f t="shared" si="456"/>
        <v>technology</v>
      </c>
      <c r="R2397" t="str">
        <f t="shared" si="457"/>
        <v>web</v>
      </c>
      <c r="S2397" s="11">
        <f t="shared" si="471"/>
        <v>42717.121377314819</v>
      </c>
      <c r="T2397" s="11">
        <f t="shared" si="472"/>
        <v>42745.372916666667</v>
      </c>
    </row>
    <row r="2398" spans="1:20" ht="42.75" x14ac:dyDescent="0.4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473"/>
        <v>500</v>
      </c>
      <c r="P2398">
        <f>AVERAGE($E2398/$D2397)</f>
        <v>3.0303030303030303E-4</v>
      </c>
      <c r="Q2398" t="str">
        <f t="shared" si="456"/>
        <v>technology</v>
      </c>
      <c r="R2398" t="str">
        <f t="shared" si="457"/>
        <v>web</v>
      </c>
      <c r="S2398" s="11">
        <f t="shared" si="471"/>
        <v>42262.849050925928</v>
      </c>
      <c r="T2398" s="11">
        <f t="shared" si="472"/>
        <v>42292.849050925928</v>
      </c>
    </row>
    <row r="2399" spans="1:20" ht="42.75" x14ac:dyDescent="0.4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 t="str">
        <f t="shared" ref="O2399:O2402" si="479">IFERROR($D2399/$E2399,"0")</f>
        <v>0</v>
      </c>
      <c r="P2399">
        <f t="shared" ref="P2399:P2402" si="480">AVERAGE(E2399,D2399)</f>
        <v>62000</v>
      </c>
      <c r="Q2399" t="str">
        <f t="shared" si="456"/>
        <v>technology</v>
      </c>
      <c r="R2399" t="str">
        <f t="shared" si="457"/>
        <v>web</v>
      </c>
      <c r="S2399" s="11">
        <f t="shared" si="471"/>
        <v>41976.88490740741</v>
      </c>
      <c r="T2399" s="11">
        <f t="shared" si="472"/>
        <v>42006.88490740741</v>
      </c>
    </row>
    <row r="2400" spans="1:20" ht="42.75" x14ac:dyDescent="0.4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 t="str">
        <f t="shared" si="479"/>
        <v>0</v>
      </c>
      <c r="P2400">
        <f t="shared" si="480"/>
        <v>2000</v>
      </c>
      <c r="Q2400" t="str">
        <f t="shared" si="456"/>
        <v>technology</v>
      </c>
      <c r="R2400" t="str">
        <f t="shared" si="457"/>
        <v>web</v>
      </c>
      <c r="S2400" s="11">
        <f t="shared" si="471"/>
        <v>42157.916481481487</v>
      </c>
      <c r="T2400" s="11">
        <f t="shared" si="472"/>
        <v>42187.916481481487</v>
      </c>
    </row>
    <row r="2401" spans="1:20" ht="42.75" x14ac:dyDescent="0.4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 t="str">
        <f t="shared" si="479"/>
        <v>0</v>
      </c>
      <c r="P2401">
        <f t="shared" si="480"/>
        <v>6500</v>
      </c>
      <c r="Q2401" t="str">
        <f t="shared" si="456"/>
        <v>technology</v>
      </c>
      <c r="R2401" t="str">
        <f t="shared" si="457"/>
        <v>web</v>
      </c>
      <c r="S2401" s="11">
        <f t="shared" si="471"/>
        <v>41956.853078703702</v>
      </c>
      <c r="T2401" s="11">
        <f t="shared" si="472"/>
        <v>41991.853078703702</v>
      </c>
    </row>
    <row r="2402" spans="1:20" ht="42.75" x14ac:dyDescent="0.4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 t="str">
        <f t="shared" si="479"/>
        <v>0</v>
      </c>
      <c r="P2402">
        <f t="shared" si="480"/>
        <v>25000</v>
      </c>
      <c r="Q2402" t="str">
        <f t="shared" si="456"/>
        <v>technology</v>
      </c>
      <c r="R2402" t="str">
        <f t="shared" si="457"/>
        <v>web</v>
      </c>
      <c r="S2402" s="11">
        <f t="shared" si="471"/>
        <v>42444.268101851849</v>
      </c>
      <c r="T2402" s="11">
        <f t="shared" si="472"/>
        <v>42474.268101851849</v>
      </c>
    </row>
    <row r="2403" spans="1:20" ht="42.75" x14ac:dyDescent="0.4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473"/>
        <v>139.30348258706468</v>
      </c>
      <c r="P2403">
        <f t="shared" ref="P2403:P2405" si="481">AVERAGE($E2403/$D2402)</f>
        <v>4.0200000000000001E-3</v>
      </c>
      <c r="Q2403" t="str">
        <f t="shared" ref="Q2403:Q2462" si="482">LEFT(N2403,4)</f>
        <v>food</v>
      </c>
      <c r="R2403" t="str">
        <f>RIGHT(N2403,11)</f>
        <v>food trucks</v>
      </c>
      <c r="S2403" s="11">
        <f t="shared" si="471"/>
        <v>42374.822870370372</v>
      </c>
      <c r="T2403" s="11">
        <f t="shared" si="472"/>
        <v>42434.822870370372</v>
      </c>
    </row>
    <row r="2404" spans="1:20" x14ac:dyDescent="0.4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473"/>
        <v>230.76923076923077</v>
      </c>
      <c r="P2404">
        <f t="shared" si="481"/>
        <v>1.8571428571428571E-3</v>
      </c>
      <c r="Q2404" t="str">
        <f t="shared" si="482"/>
        <v>food</v>
      </c>
      <c r="R2404" t="str">
        <f t="shared" ref="R2404:R2442" si="483">RIGHT(N2404,11)</f>
        <v>food trucks</v>
      </c>
      <c r="S2404" s="11">
        <f t="shared" si="471"/>
        <v>42107.679756944446</v>
      </c>
      <c r="T2404" s="11">
        <f t="shared" si="472"/>
        <v>42137.679756944446</v>
      </c>
    </row>
    <row r="2405" spans="1:20" ht="42.75" x14ac:dyDescent="0.4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473"/>
        <v>5.9405940594059405</v>
      </c>
      <c r="P2405">
        <f t="shared" si="481"/>
        <v>1.6833333333333332E-2</v>
      </c>
      <c r="Q2405" t="str">
        <f t="shared" si="482"/>
        <v>food</v>
      </c>
      <c r="R2405" t="str">
        <f t="shared" si="483"/>
        <v>food trucks</v>
      </c>
      <c r="S2405" s="11">
        <f t="shared" si="471"/>
        <v>42399.882615740738</v>
      </c>
      <c r="T2405" s="11">
        <f t="shared" si="472"/>
        <v>42459.840949074074</v>
      </c>
    </row>
    <row r="2406" spans="1:20" ht="42.75" x14ac:dyDescent="0.4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 t="str">
        <f>IFERROR($D2406/$E2406,"0")</f>
        <v>0</v>
      </c>
      <c r="P2406">
        <f>AVERAGE(E2406,D2406)</f>
        <v>7500</v>
      </c>
      <c r="Q2406" t="str">
        <f t="shared" si="482"/>
        <v>food</v>
      </c>
      <c r="R2406" t="str">
        <f t="shared" si="483"/>
        <v>food trucks</v>
      </c>
      <c r="S2406" s="11">
        <f t="shared" si="471"/>
        <v>42342.03943287037</v>
      </c>
      <c r="T2406" s="11">
        <f t="shared" si="472"/>
        <v>42372.03943287037</v>
      </c>
    </row>
    <row r="2407" spans="1:20" ht="42.75" x14ac:dyDescent="0.4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473"/>
        <v>4.4404973357015987</v>
      </c>
      <c r="P2407">
        <f t="shared" ref="P2407:P2411" si="484">AVERAGE($E2407/$D2406)</f>
        <v>7.506666666666667E-2</v>
      </c>
      <c r="Q2407" t="str">
        <f t="shared" si="482"/>
        <v>food</v>
      </c>
      <c r="R2407" t="str">
        <f t="shared" si="483"/>
        <v>food trucks</v>
      </c>
      <c r="S2407" s="11">
        <f t="shared" si="471"/>
        <v>42595.585358796292</v>
      </c>
      <c r="T2407" s="11">
        <f t="shared" si="472"/>
        <v>42616.585358796292</v>
      </c>
    </row>
    <row r="2408" spans="1:20" ht="42.75" x14ac:dyDescent="0.4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473"/>
        <v>2.4163568773234201</v>
      </c>
      <c r="P2408">
        <f t="shared" si="484"/>
        <v>0.26900000000000002</v>
      </c>
      <c r="Q2408" t="str">
        <f t="shared" si="482"/>
        <v>food</v>
      </c>
      <c r="R2408" t="str">
        <f t="shared" si="483"/>
        <v>food trucks</v>
      </c>
      <c r="S2408" s="11">
        <f t="shared" si="471"/>
        <v>41983.110995370371</v>
      </c>
      <c r="T2408" s="11">
        <f t="shared" si="472"/>
        <v>42023.110995370371</v>
      </c>
    </row>
    <row r="2409" spans="1:20" ht="57" x14ac:dyDescent="0.4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473"/>
        <v>3.9589706676264171</v>
      </c>
      <c r="P2409">
        <f t="shared" si="484"/>
        <v>1.7098461538461538</v>
      </c>
      <c r="Q2409" t="str">
        <f t="shared" si="482"/>
        <v>food</v>
      </c>
      <c r="R2409" t="str">
        <f t="shared" si="483"/>
        <v>food trucks</v>
      </c>
      <c r="S2409" s="11">
        <f t="shared" si="471"/>
        <v>42082.575555555552</v>
      </c>
      <c r="T2409" s="11">
        <f t="shared" si="472"/>
        <v>42105.25</v>
      </c>
    </row>
    <row r="2410" spans="1:20" ht="28.5" x14ac:dyDescent="0.4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473"/>
        <v>500</v>
      </c>
      <c r="P2410">
        <f t="shared" si="484"/>
        <v>1.3636363636363637E-3</v>
      </c>
      <c r="Q2410" t="str">
        <f t="shared" si="482"/>
        <v>food</v>
      </c>
      <c r="R2410" t="str">
        <f t="shared" si="483"/>
        <v>food trucks</v>
      </c>
      <c r="S2410" s="11">
        <f t="shared" si="471"/>
        <v>41919.140706018516</v>
      </c>
      <c r="T2410" s="11">
        <f t="shared" si="472"/>
        <v>41949.182372685187</v>
      </c>
    </row>
    <row r="2411" spans="1:20" ht="28.5" x14ac:dyDescent="0.4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473"/>
        <v>54.347826086956523</v>
      </c>
      <c r="P2411">
        <f t="shared" si="484"/>
        <v>3.0666666666666665E-2</v>
      </c>
      <c r="Q2411" t="str">
        <f t="shared" si="482"/>
        <v>food</v>
      </c>
      <c r="R2411" t="str">
        <f t="shared" si="483"/>
        <v>food trucks</v>
      </c>
      <c r="S2411" s="11">
        <f t="shared" si="471"/>
        <v>42204.875868055555</v>
      </c>
      <c r="T2411" s="11">
        <f t="shared" si="472"/>
        <v>42234.875868055555</v>
      </c>
    </row>
    <row r="2412" spans="1:20" ht="57" x14ac:dyDescent="0.4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 t="str">
        <f>IFERROR($D2412/$E2412,"0")</f>
        <v>0</v>
      </c>
      <c r="P2412">
        <f>AVERAGE(E2412,D2412)</f>
        <v>7500</v>
      </c>
      <c r="Q2412" t="str">
        <f t="shared" si="482"/>
        <v>food</v>
      </c>
      <c r="R2412" t="str">
        <f t="shared" si="483"/>
        <v>food trucks</v>
      </c>
      <c r="S2412" s="11">
        <f t="shared" si="471"/>
        <v>42224.408275462964</v>
      </c>
      <c r="T2412" s="11">
        <f t="shared" si="472"/>
        <v>42254.408275462964</v>
      </c>
    </row>
    <row r="2413" spans="1:20" ht="42.75" x14ac:dyDescent="0.4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473"/>
        <v>165.56291390728478</v>
      </c>
      <c r="P2413">
        <f>AVERAGE($E2413/$D2412)</f>
        <v>1.0066666666666666E-2</v>
      </c>
      <c r="Q2413" t="str">
        <f t="shared" si="482"/>
        <v>food</v>
      </c>
      <c r="R2413" t="str">
        <f t="shared" si="483"/>
        <v>food trucks</v>
      </c>
      <c r="S2413" s="11">
        <f t="shared" si="471"/>
        <v>42211.732430555552</v>
      </c>
      <c r="T2413" s="11">
        <f t="shared" si="472"/>
        <v>42241.732430555552</v>
      </c>
    </row>
    <row r="2414" spans="1:20" ht="42.75" x14ac:dyDescent="0.4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 t="str">
        <f>IFERROR($D2414/$E2414,"0")</f>
        <v>0</v>
      </c>
      <c r="P2414">
        <f>AVERAGE(E2414,D2414)</f>
        <v>4000</v>
      </c>
      <c r="Q2414" t="str">
        <f t="shared" si="482"/>
        <v>food</v>
      </c>
      <c r="R2414" t="str">
        <f t="shared" si="483"/>
        <v>food trucks</v>
      </c>
      <c r="S2414" s="11">
        <f t="shared" si="471"/>
        <v>42655.736956018518</v>
      </c>
      <c r="T2414" s="11">
        <f t="shared" si="472"/>
        <v>42700.778622685189</v>
      </c>
    </row>
    <row r="2415" spans="1:20" ht="42.75" x14ac:dyDescent="0.4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473"/>
        <v>120</v>
      </c>
      <c r="P2415">
        <f t="shared" ref="P2415:P2418" si="485">AVERAGE($E2415/$D2414)</f>
        <v>3.1250000000000002E-3</v>
      </c>
      <c r="Q2415" t="str">
        <f t="shared" si="482"/>
        <v>food</v>
      </c>
      <c r="R2415" t="str">
        <f t="shared" si="483"/>
        <v>food trucks</v>
      </c>
      <c r="S2415" s="11">
        <f t="shared" si="471"/>
        <v>41760.10974537037</v>
      </c>
      <c r="T2415" s="11">
        <f t="shared" si="472"/>
        <v>41790.979166666664</v>
      </c>
    </row>
    <row r="2416" spans="1:20" ht="42.75" x14ac:dyDescent="0.4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473"/>
        <v>32.608695652173914</v>
      </c>
      <c r="P2416">
        <f t="shared" si="485"/>
        <v>0.15333333333333332</v>
      </c>
      <c r="Q2416" t="str">
        <f t="shared" si="482"/>
        <v>food</v>
      </c>
      <c r="R2416" t="str">
        <f t="shared" si="483"/>
        <v>food trucks</v>
      </c>
      <c r="S2416" s="11">
        <f t="shared" si="471"/>
        <v>42198.695138888885</v>
      </c>
      <c r="T2416" s="11">
        <f t="shared" si="472"/>
        <v>42238.165972222225</v>
      </c>
    </row>
    <row r="2417" spans="1:20" ht="42.75" x14ac:dyDescent="0.4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473"/>
        <v>179.1044776119403</v>
      </c>
      <c r="P2417">
        <f t="shared" si="485"/>
        <v>2.2333333333333334E-2</v>
      </c>
      <c r="Q2417" t="str">
        <f t="shared" si="482"/>
        <v>food</v>
      </c>
      <c r="R2417" t="str">
        <f t="shared" si="483"/>
        <v>food trucks</v>
      </c>
      <c r="S2417" s="11">
        <f t="shared" si="471"/>
        <v>42536.862800925926</v>
      </c>
      <c r="T2417" s="11">
        <f t="shared" si="472"/>
        <v>42566.862800925926</v>
      </c>
    </row>
    <row r="2418" spans="1:20" ht="42.75" x14ac:dyDescent="0.4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473"/>
        <v>4000</v>
      </c>
      <c r="P2418">
        <f t="shared" si="485"/>
        <v>8.3333333333333331E-5</v>
      </c>
      <c r="Q2418" t="str">
        <f t="shared" si="482"/>
        <v>food</v>
      </c>
      <c r="R2418" t="str">
        <f t="shared" si="483"/>
        <v>food trucks</v>
      </c>
      <c r="S2418" s="11">
        <f t="shared" si="471"/>
        <v>42019.737766203703</v>
      </c>
      <c r="T2418" s="11">
        <f t="shared" si="472"/>
        <v>42077.625</v>
      </c>
    </row>
    <row r="2419" spans="1:20" ht="42.75" x14ac:dyDescent="0.4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 t="str">
        <f>IFERROR($D2419/$E2419,"0")</f>
        <v>0</v>
      </c>
      <c r="P2419">
        <f>AVERAGE(E2419,D2419)</f>
        <v>500</v>
      </c>
      <c r="Q2419" t="str">
        <f t="shared" si="482"/>
        <v>food</v>
      </c>
      <c r="R2419" t="str">
        <f t="shared" si="483"/>
        <v>food trucks</v>
      </c>
      <c r="S2419" s="11">
        <f t="shared" si="471"/>
        <v>41831.884108796294</v>
      </c>
      <c r="T2419" s="11">
        <f t="shared" si="472"/>
        <v>41861.884108796294</v>
      </c>
    </row>
    <row r="2420" spans="1:20" x14ac:dyDescent="0.4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473"/>
        <v>5000</v>
      </c>
      <c r="P2420">
        <f>AVERAGE($E2420/$D2419)</f>
        <v>5.0000000000000001E-3</v>
      </c>
      <c r="Q2420" t="str">
        <f t="shared" si="482"/>
        <v>food</v>
      </c>
      <c r="R2420" t="str">
        <f t="shared" si="483"/>
        <v>food trucks</v>
      </c>
      <c r="S2420" s="11">
        <f t="shared" si="471"/>
        <v>42027.856990740736</v>
      </c>
      <c r="T2420" s="11">
        <f t="shared" si="472"/>
        <v>42087.815324074079</v>
      </c>
    </row>
    <row r="2421" spans="1:20" ht="42.75" x14ac:dyDescent="0.4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 t="str">
        <f>IFERROR($D2421/$E2421,"0")</f>
        <v>0</v>
      </c>
      <c r="P2421">
        <f>AVERAGE(E2421,D2421)</f>
        <v>1500</v>
      </c>
      <c r="Q2421" t="str">
        <f t="shared" si="482"/>
        <v>food</v>
      </c>
      <c r="R2421" t="str">
        <f t="shared" si="483"/>
        <v>food trucks</v>
      </c>
      <c r="S2421" s="11">
        <f t="shared" si="471"/>
        <v>41993.738298611104</v>
      </c>
      <c r="T2421" s="11">
        <f t="shared" si="472"/>
        <v>42053.738298611104</v>
      </c>
    </row>
    <row r="2422" spans="1:20" ht="42.75" x14ac:dyDescent="0.4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473"/>
        <v>6.7453018792483004</v>
      </c>
      <c r="P2422">
        <f t="shared" ref="P2422:P2427" si="486">AVERAGE($E2422/$D2421)</f>
        <v>0.83366666666666667</v>
      </c>
      <c r="Q2422" t="str">
        <f t="shared" si="482"/>
        <v>food</v>
      </c>
      <c r="R2422" t="str">
        <f t="shared" si="483"/>
        <v>food trucks</v>
      </c>
      <c r="S2422" s="11">
        <f t="shared" si="471"/>
        <v>41893.028877314813</v>
      </c>
      <c r="T2422" s="11">
        <f t="shared" si="472"/>
        <v>41953.070543981477</v>
      </c>
    </row>
    <row r="2423" spans="1:20" ht="28.5" x14ac:dyDescent="0.4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473"/>
        <v>6000</v>
      </c>
      <c r="P2423">
        <f t="shared" si="486"/>
        <v>5.927682276229994E-5</v>
      </c>
      <c r="Q2423" t="str">
        <f t="shared" si="482"/>
        <v>food</v>
      </c>
      <c r="R2423" t="str">
        <f t="shared" si="483"/>
        <v>food trucks</v>
      </c>
      <c r="S2423" s="11">
        <f t="shared" si="471"/>
        <v>42026.687453703707</v>
      </c>
      <c r="T2423" s="11">
        <f t="shared" si="472"/>
        <v>42056.687453703707</v>
      </c>
    </row>
    <row r="2424" spans="1:20" ht="28.5" x14ac:dyDescent="0.4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473"/>
        <v>500</v>
      </c>
      <c r="P2424">
        <f t="shared" si="486"/>
        <v>1.6666666666666666E-4</v>
      </c>
      <c r="Q2424" t="str">
        <f t="shared" si="482"/>
        <v>food</v>
      </c>
      <c r="R2424" t="str">
        <f t="shared" si="483"/>
        <v>food trucks</v>
      </c>
      <c r="S2424" s="11">
        <f t="shared" si="471"/>
        <v>42044.724953703699</v>
      </c>
      <c r="T2424" s="11">
        <f t="shared" si="472"/>
        <v>42074.683287037042</v>
      </c>
    </row>
    <row r="2425" spans="1:20" ht="42.75" x14ac:dyDescent="0.4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473"/>
        <v>7500</v>
      </c>
      <c r="P2425">
        <f t="shared" si="486"/>
        <v>1.6E-2</v>
      </c>
      <c r="Q2425" t="str">
        <f t="shared" si="482"/>
        <v>food</v>
      </c>
      <c r="R2425" t="str">
        <f t="shared" si="483"/>
        <v>food trucks</v>
      </c>
      <c r="S2425" s="11">
        <f t="shared" si="471"/>
        <v>41974.704745370371</v>
      </c>
      <c r="T2425" s="11">
        <f t="shared" si="472"/>
        <v>42004.704745370371</v>
      </c>
    </row>
    <row r="2426" spans="1:20" ht="28.5" x14ac:dyDescent="0.4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473"/>
        <v>80.645161290322577</v>
      </c>
      <c r="P2426">
        <f t="shared" si="486"/>
        <v>5.1666666666666666E-3</v>
      </c>
      <c r="Q2426" t="str">
        <f t="shared" si="482"/>
        <v>food</v>
      </c>
      <c r="R2426" t="str">
        <f t="shared" si="483"/>
        <v>food trucks</v>
      </c>
      <c r="S2426" s="11">
        <f t="shared" si="471"/>
        <v>41909.892453703702</v>
      </c>
      <c r="T2426" s="11">
        <f t="shared" si="472"/>
        <v>41939.892453703702</v>
      </c>
    </row>
    <row r="2427" spans="1:20" ht="42.75" x14ac:dyDescent="0.4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473"/>
        <v>3500</v>
      </c>
      <c r="P2427">
        <f t="shared" si="486"/>
        <v>4.0000000000000003E-5</v>
      </c>
      <c r="Q2427" t="str">
        <f t="shared" si="482"/>
        <v>food</v>
      </c>
      <c r="R2427" t="str">
        <f t="shared" si="483"/>
        <v>food trucks</v>
      </c>
      <c r="S2427" s="11">
        <f t="shared" si="471"/>
        <v>42502.913761574076</v>
      </c>
      <c r="T2427" s="11">
        <f t="shared" si="472"/>
        <v>42517.919444444444</v>
      </c>
    </row>
    <row r="2428" spans="1:20" ht="42.75" x14ac:dyDescent="0.4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 t="str">
        <f>IFERROR($D2428/$E2428,"0")</f>
        <v>0</v>
      </c>
      <c r="P2428">
        <f t="shared" ref="P2428:P2430" si="487">AVERAGE(E2428,D2428)</f>
        <v>10000</v>
      </c>
      <c r="Q2428" t="str">
        <f t="shared" si="482"/>
        <v>food</v>
      </c>
      <c r="R2428" t="str">
        <f t="shared" si="483"/>
        <v>food trucks</v>
      </c>
      <c r="S2428" s="11">
        <f t="shared" si="471"/>
        <v>42164.170046296291</v>
      </c>
      <c r="T2428" s="11">
        <f t="shared" si="472"/>
        <v>42224.170046296291</v>
      </c>
    </row>
    <row r="2429" spans="1:20" ht="28.5" x14ac:dyDescent="0.4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473"/>
        <v>50000</v>
      </c>
      <c r="P2429">
        <f t="shared" si="487"/>
        <v>25000.5</v>
      </c>
      <c r="Q2429" t="str">
        <f t="shared" si="482"/>
        <v>food</v>
      </c>
      <c r="R2429" t="str">
        <f t="shared" si="483"/>
        <v>food trucks</v>
      </c>
      <c r="S2429" s="11">
        <f t="shared" si="471"/>
        <v>42412.318668981476</v>
      </c>
      <c r="T2429" s="11">
        <f t="shared" si="472"/>
        <v>42452.277002314819</v>
      </c>
    </row>
    <row r="2430" spans="1:20" ht="28.5" x14ac:dyDescent="0.4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473"/>
        <v>35000</v>
      </c>
      <c r="P2430">
        <f t="shared" si="487"/>
        <v>17500.5</v>
      </c>
      <c r="Q2430" t="str">
        <f t="shared" si="482"/>
        <v>food</v>
      </c>
      <c r="R2430" t="str">
        <f t="shared" si="483"/>
        <v>food trucks</v>
      </c>
      <c r="S2430" s="11">
        <f t="shared" si="471"/>
        <v>42045.784155092595</v>
      </c>
      <c r="T2430" s="11">
        <f t="shared" si="472"/>
        <v>42075.742488425924</v>
      </c>
    </row>
    <row r="2431" spans="1:20" ht="42.75" x14ac:dyDescent="0.4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473"/>
        <v>69.825436408977552</v>
      </c>
      <c r="P2431">
        <f t="shared" ref="P2431:P2432" si="488">AVERAGE($E2431/$D2430)</f>
        <v>5.7285714285714287E-2</v>
      </c>
      <c r="Q2431" t="str">
        <f t="shared" si="482"/>
        <v>food</v>
      </c>
      <c r="R2431" t="str">
        <f t="shared" si="483"/>
        <v>food trucks</v>
      </c>
      <c r="S2431" s="11">
        <f t="shared" si="471"/>
        <v>42734.879236111112</v>
      </c>
      <c r="T2431" s="11">
        <f t="shared" si="472"/>
        <v>42771.697222222225</v>
      </c>
    </row>
    <row r="2432" spans="1:20" ht="42.75" x14ac:dyDescent="0.4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473"/>
        <v>142.85714285714286</v>
      </c>
      <c r="P2432">
        <f t="shared" si="488"/>
        <v>1.4999999999999999E-4</v>
      </c>
      <c r="Q2432" t="str">
        <f t="shared" si="482"/>
        <v>food</v>
      </c>
      <c r="R2432" t="str">
        <f t="shared" si="483"/>
        <v>food trucks</v>
      </c>
      <c r="S2432" s="11">
        <f t="shared" si="471"/>
        <v>42382.130833333329</v>
      </c>
      <c r="T2432" s="11">
        <f t="shared" si="472"/>
        <v>42412.130833333329</v>
      </c>
    </row>
    <row r="2433" spans="1:20" ht="28.5" x14ac:dyDescent="0.4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473"/>
        <v>50000</v>
      </c>
      <c r="P2433">
        <f>AVERAGE(E2433,D2433)</f>
        <v>50001</v>
      </c>
      <c r="Q2433" t="str">
        <f t="shared" si="482"/>
        <v>food</v>
      </c>
      <c r="R2433" t="str">
        <f t="shared" si="483"/>
        <v>food trucks</v>
      </c>
      <c r="S2433" s="11">
        <f t="shared" si="471"/>
        <v>42489.099687499998</v>
      </c>
      <c r="T2433" s="11">
        <f t="shared" si="472"/>
        <v>42549.099687499998</v>
      </c>
    </row>
    <row r="2434" spans="1:20" ht="42.75" x14ac:dyDescent="0.4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si="473"/>
        <v>7000</v>
      </c>
      <c r="P2434">
        <f>AVERAGE($E2434/$D2433)</f>
        <v>2.0000000000000002E-5</v>
      </c>
      <c r="Q2434" t="str">
        <f t="shared" si="482"/>
        <v>food</v>
      </c>
      <c r="R2434" t="str">
        <f t="shared" si="483"/>
        <v>food trucks</v>
      </c>
      <c r="S2434" s="11">
        <f t="shared" si="471"/>
        <v>42041.218715277777</v>
      </c>
      <c r="T2434" s="11">
        <f t="shared" si="472"/>
        <v>42071.218715277777</v>
      </c>
    </row>
    <row r="2435" spans="1:20" ht="42.75" x14ac:dyDescent="0.4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 t="str">
        <f>IFERROR($D2435/$E2435,"0")</f>
        <v>0</v>
      </c>
      <c r="P2435">
        <f>AVERAGE(E2435,D2435)</f>
        <v>5000</v>
      </c>
      <c r="Q2435" t="str">
        <f t="shared" si="482"/>
        <v>food</v>
      </c>
      <c r="R2435" t="str">
        <f t="shared" si="483"/>
        <v>food trucks</v>
      </c>
      <c r="S2435" s="11">
        <f t="shared" ref="S2435:S2498" si="489">(((J2435/60)/60)/24)+DATE(1970,1,1)</f>
        <v>42397.89980324074</v>
      </c>
      <c r="T2435" s="11">
        <f t="shared" ref="T2435:T2498" si="490">(((I2435/60)/60)/24)+DATE(1970,1,1)</f>
        <v>42427.89980324074</v>
      </c>
    </row>
    <row r="2436" spans="1:20" ht="42.75" x14ac:dyDescent="0.4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ref="O2436:O2498" si="491">$D2436/$E2436</f>
        <v>769.23076923076928</v>
      </c>
      <c r="P2436">
        <f t="shared" ref="P2436:P2438" si="492">AVERAGE($E2436/$D2435)</f>
        <v>2.5999999999999999E-3</v>
      </c>
      <c r="Q2436" t="str">
        <f t="shared" si="482"/>
        <v>food</v>
      </c>
      <c r="R2436" t="str">
        <f t="shared" si="483"/>
        <v>food trucks</v>
      </c>
      <c r="S2436" s="11">
        <f t="shared" si="489"/>
        <v>42180.18604166666</v>
      </c>
      <c r="T2436" s="11">
        <f t="shared" si="490"/>
        <v>42220.18604166666</v>
      </c>
    </row>
    <row r="2437" spans="1:20" ht="42.75" x14ac:dyDescent="0.4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491"/>
        <v>204.24836601307189</v>
      </c>
      <c r="P2437">
        <f t="shared" si="492"/>
        <v>6.1199999999999997E-2</v>
      </c>
      <c r="Q2437" t="str">
        <f t="shared" si="482"/>
        <v>food</v>
      </c>
      <c r="R2437" t="str">
        <f t="shared" si="483"/>
        <v>food trucks</v>
      </c>
      <c r="S2437" s="11">
        <f t="shared" si="489"/>
        <v>42252.277615740735</v>
      </c>
      <c r="T2437" s="11">
        <f t="shared" si="490"/>
        <v>42282.277615740735</v>
      </c>
    </row>
    <row r="2438" spans="1:20" ht="42.75" x14ac:dyDescent="0.4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491"/>
        <v>2600</v>
      </c>
      <c r="P2438">
        <f t="shared" si="492"/>
        <v>1.8000000000000001E-4</v>
      </c>
      <c r="Q2438" t="str">
        <f t="shared" si="482"/>
        <v>food</v>
      </c>
      <c r="R2438" t="str">
        <f t="shared" si="483"/>
        <v>food trucks</v>
      </c>
      <c r="S2438" s="11">
        <f t="shared" si="489"/>
        <v>42338.615393518514</v>
      </c>
      <c r="T2438" s="11">
        <f t="shared" si="490"/>
        <v>42398.615393518514</v>
      </c>
    </row>
    <row r="2439" spans="1:20" ht="42.75" x14ac:dyDescent="0.4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 t="str">
        <f>IFERROR($D2439/$E2439,"0")</f>
        <v>0</v>
      </c>
      <c r="P2439">
        <f>AVERAGE(E2439,D2439)</f>
        <v>4000</v>
      </c>
      <c r="Q2439" t="str">
        <f t="shared" si="482"/>
        <v>food</v>
      </c>
      <c r="R2439" t="str">
        <f t="shared" si="483"/>
        <v>food trucks</v>
      </c>
      <c r="S2439" s="11">
        <f t="shared" si="489"/>
        <v>42031.965138888889</v>
      </c>
      <c r="T2439" s="11">
        <f t="shared" si="490"/>
        <v>42080.75</v>
      </c>
    </row>
    <row r="2440" spans="1:20" ht="42.75" x14ac:dyDescent="0.4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491"/>
        <v>300</v>
      </c>
      <c r="P2440">
        <f>AVERAGE($E2440/$D2439)</f>
        <v>6.2500000000000003E-3</v>
      </c>
      <c r="Q2440" t="str">
        <f t="shared" si="482"/>
        <v>food</v>
      </c>
      <c r="R2440" t="str">
        <f t="shared" si="483"/>
        <v>food trucks</v>
      </c>
      <c r="S2440" s="11">
        <f t="shared" si="489"/>
        <v>42285.91506944444</v>
      </c>
      <c r="T2440" s="11">
        <f t="shared" si="490"/>
        <v>42345.956736111111</v>
      </c>
    </row>
    <row r="2441" spans="1:20" ht="42.75" x14ac:dyDescent="0.4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 t="str">
        <f>IFERROR($D2441/$E2441,"0")</f>
        <v>0</v>
      </c>
      <c r="P2441">
        <f>AVERAGE(E2441,D2441)</f>
        <v>5000</v>
      </c>
      <c r="Q2441" t="str">
        <f t="shared" si="482"/>
        <v>food</v>
      </c>
      <c r="R2441" t="str">
        <f t="shared" si="483"/>
        <v>food trucks</v>
      </c>
      <c r="S2441" s="11">
        <f t="shared" si="489"/>
        <v>42265.818622685183</v>
      </c>
      <c r="T2441" s="11">
        <f t="shared" si="490"/>
        <v>42295.818622685183</v>
      </c>
    </row>
    <row r="2442" spans="1:20" ht="28.5" x14ac:dyDescent="0.4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491"/>
        <v>500</v>
      </c>
      <c r="P2442">
        <f t="shared" ref="P2442:P2504" si="493">AVERAGE($E2442/$D2441)</f>
        <v>1E-3</v>
      </c>
      <c r="Q2442" t="str">
        <f t="shared" si="482"/>
        <v>food</v>
      </c>
      <c r="R2442" t="str">
        <f t="shared" si="483"/>
        <v>food trucks</v>
      </c>
      <c r="S2442" s="11">
        <f t="shared" si="489"/>
        <v>42383.899456018517</v>
      </c>
      <c r="T2442" s="11">
        <f t="shared" si="490"/>
        <v>42413.899456018517</v>
      </c>
    </row>
    <row r="2443" spans="1:20" ht="28.5" x14ac:dyDescent="0.4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491"/>
        <v>0.9269558769002596</v>
      </c>
      <c r="P2443">
        <f t="shared" si="493"/>
        <v>1.6182000000000001</v>
      </c>
      <c r="Q2443" t="str">
        <f t="shared" si="482"/>
        <v>food</v>
      </c>
      <c r="R2443" t="str">
        <f>RIGHT(N2443,11)</f>
        <v>small batch</v>
      </c>
      <c r="S2443" s="11">
        <f t="shared" si="489"/>
        <v>42187.125625000001</v>
      </c>
      <c r="T2443" s="11">
        <f t="shared" si="490"/>
        <v>42208.207638888889</v>
      </c>
    </row>
    <row r="2444" spans="1:20" ht="28.5" x14ac:dyDescent="0.4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491"/>
        <v>0.79401839475947855</v>
      </c>
      <c r="P2444">
        <f t="shared" si="493"/>
        <v>4.0301333333333336</v>
      </c>
      <c r="Q2444" t="str">
        <f t="shared" si="482"/>
        <v>food</v>
      </c>
      <c r="R2444" t="str">
        <f t="shared" ref="R2444:R2462" si="494">RIGHT(N2444,11)</f>
        <v>small batch</v>
      </c>
      <c r="S2444" s="11">
        <f t="shared" si="489"/>
        <v>42052.666990740734</v>
      </c>
      <c r="T2444" s="11">
        <f t="shared" si="490"/>
        <v>42082.625324074077</v>
      </c>
    </row>
    <row r="2445" spans="1:20" ht="42.75" x14ac:dyDescent="0.4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491"/>
        <v>0.49379070532817454</v>
      </c>
      <c r="P2445">
        <f t="shared" si="493"/>
        <v>1.6876245833333332</v>
      </c>
      <c r="Q2445" t="str">
        <f t="shared" si="482"/>
        <v>food</v>
      </c>
      <c r="R2445" t="str">
        <f t="shared" si="494"/>
        <v>small batch</v>
      </c>
      <c r="S2445" s="11">
        <f t="shared" si="489"/>
        <v>41836.625254629631</v>
      </c>
      <c r="T2445" s="11">
        <f t="shared" si="490"/>
        <v>41866.625254629631</v>
      </c>
    </row>
    <row r="2446" spans="1:20" ht="42.75" x14ac:dyDescent="0.4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491"/>
        <v>0.92081031307550643</v>
      </c>
      <c r="P2446">
        <f t="shared" si="493"/>
        <v>0.16289999999999999</v>
      </c>
      <c r="Q2446" t="str">
        <f t="shared" si="482"/>
        <v>food</v>
      </c>
      <c r="R2446" t="str">
        <f t="shared" si="494"/>
        <v>small batch</v>
      </c>
      <c r="S2446" s="11">
        <f t="shared" si="489"/>
        <v>42485.754525462966</v>
      </c>
      <c r="T2446" s="11">
        <f t="shared" si="490"/>
        <v>42515.754525462966</v>
      </c>
    </row>
    <row r="2447" spans="1:20" ht="57" x14ac:dyDescent="0.4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491"/>
        <v>0.57870370370370372</v>
      </c>
      <c r="P2447">
        <f t="shared" si="493"/>
        <v>2.88</v>
      </c>
      <c r="Q2447" t="str">
        <f t="shared" si="482"/>
        <v>food</v>
      </c>
      <c r="R2447" t="str">
        <f t="shared" si="494"/>
        <v>small batch</v>
      </c>
      <c r="S2447" s="11">
        <f t="shared" si="489"/>
        <v>42243.190057870372</v>
      </c>
      <c r="T2447" s="11">
        <f t="shared" si="490"/>
        <v>42273.190057870372</v>
      </c>
    </row>
    <row r="2448" spans="1:20" ht="42.75" x14ac:dyDescent="0.4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491"/>
        <v>0.59530896535301825</v>
      </c>
      <c r="P2448">
        <f t="shared" si="493"/>
        <v>1.6798</v>
      </c>
      <c r="Q2448" t="str">
        <f t="shared" si="482"/>
        <v>food</v>
      </c>
      <c r="R2448" t="str">
        <f t="shared" si="494"/>
        <v>small batch</v>
      </c>
      <c r="S2448" s="11">
        <f t="shared" si="489"/>
        <v>42670.602673611109</v>
      </c>
      <c r="T2448" s="11">
        <f t="shared" si="490"/>
        <v>42700.64434027778</v>
      </c>
    </row>
    <row r="2449" spans="1:20" ht="42.75" x14ac:dyDescent="0.4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491"/>
        <v>0.23408239700374531</v>
      </c>
      <c r="P2449">
        <f t="shared" si="493"/>
        <v>2.1360000000000001</v>
      </c>
      <c r="Q2449" t="str">
        <f t="shared" si="482"/>
        <v>food</v>
      </c>
      <c r="R2449" t="str">
        <f t="shared" si="494"/>
        <v>small batch</v>
      </c>
      <c r="S2449" s="11">
        <f t="shared" si="489"/>
        <v>42654.469826388886</v>
      </c>
      <c r="T2449" s="11">
        <f t="shared" si="490"/>
        <v>42686.166666666672</v>
      </c>
    </row>
    <row r="2450" spans="1:20" ht="42.75" x14ac:dyDescent="0.4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491"/>
        <v>0.93023255813953487</v>
      </c>
      <c r="P2450">
        <f t="shared" si="493"/>
        <v>0.17199999999999999</v>
      </c>
      <c r="Q2450" t="str">
        <f t="shared" si="482"/>
        <v>food</v>
      </c>
      <c r="R2450" t="str">
        <f t="shared" si="494"/>
        <v>small batch</v>
      </c>
      <c r="S2450" s="11">
        <f t="shared" si="489"/>
        <v>42607.316122685181</v>
      </c>
      <c r="T2450" s="11">
        <f t="shared" si="490"/>
        <v>42613.233333333337</v>
      </c>
    </row>
    <row r="2451" spans="1:20" ht="42.75" x14ac:dyDescent="0.4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491"/>
        <v>0.92592592592592593</v>
      </c>
      <c r="P2451">
        <f t="shared" si="493"/>
        <v>27</v>
      </c>
      <c r="Q2451" t="str">
        <f t="shared" si="482"/>
        <v>food</v>
      </c>
      <c r="R2451" t="str">
        <f t="shared" si="494"/>
        <v>small batch</v>
      </c>
      <c r="S2451" s="11">
        <f t="shared" si="489"/>
        <v>41943.142534722225</v>
      </c>
      <c r="T2451" s="11">
        <f t="shared" si="490"/>
        <v>41973.184201388889</v>
      </c>
    </row>
    <row r="2452" spans="1:20" ht="42.75" x14ac:dyDescent="0.4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491"/>
        <v>0.98489628713797672</v>
      </c>
      <c r="P2452">
        <f t="shared" si="493"/>
        <v>1.5230030000000001</v>
      </c>
      <c r="Q2452" t="str">
        <f t="shared" si="482"/>
        <v>food</v>
      </c>
      <c r="R2452" t="str">
        <f t="shared" si="494"/>
        <v>small batch</v>
      </c>
      <c r="S2452" s="11">
        <f t="shared" si="489"/>
        <v>41902.07240740741</v>
      </c>
      <c r="T2452" s="11">
        <f t="shared" si="490"/>
        <v>41940.132638888892</v>
      </c>
    </row>
    <row r="2453" spans="1:20" ht="42.75" x14ac:dyDescent="0.4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491"/>
        <v>0.86617583369423989</v>
      </c>
      <c r="P2453">
        <f t="shared" si="493"/>
        <v>0.76966666666666672</v>
      </c>
      <c r="Q2453" t="str">
        <f t="shared" si="482"/>
        <v>food</v>
      </c>
      <c r="R2453" t="str">
        <f t="shared" si="494"/>
        <v>small batch</v>
      </c>
      <c r="S2453" s="11">
        <f t="shared" si="489"/>
        <v>42779.908449074079</v>
      </c>
      <c r="T2453" s="11">
        <f t="shared" si="490"/>
        <v>42799.908449074079</v>
      </c>
    </row>
    <row r="2454" spans="1:20" ht="42.75" x14ac:dyDescent="0.4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491"/>
        <v>0.74906367041198507</v>
      </c>
      <c r="P2454">
        <f t="shared" si="493"/>
        <v>8.0100000000000005E-2</v>
      </c>
      <c r="Q2454" t="str">
        <f t="shared" si="482"/>
        <v>food</v>
      </c>
      <c r="R2454" t="str">
        <f t="shared" si="494"/>
        <v>small batch</v>
      </c>
      <c r="S2454" s="11">
        <f t="shared" si="489"/>
        <v>42338.84375</v>
      </c>
      <c r="T2454" s="11">
        <f t="shared" si="490"/>
        <v>42367.958333333328</v>
      </c>
    </row>
    <row r="2455" spans="1:20" ht="42.75" x14ac:dyDescent="0.4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491"/>
        <v>0.64641241111829351</v>
      </c>
      <c r="P2455">
        <f t="shared" si="493"/>
        <v>7.7350000000000003</v>
      </c>
      <c r="Q2455" t="str">
        <f t="shared" si="482"/>
        <v>food</v>
      </c>
      <c r="R2455" t="str">
        <f t="shared" si="494"/>
        <v>small batch</v>
      </c>
      <c r="S2455" s="11">
        <f t="shared" si="489"/>
        <v>42738.692233796297</v>
      </c>
      <c r="T2455" s="11">
        <f t="shared" si="490"/>
        <v>42768.692233796297</v>
      </c>
    </row>
    <row r="2456" spans="1:20" ht="42.75" x14ac:dyDescent="0.4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491"/>
        <v>0.99161378059836813</v>
      </c>
      <c r="P2456">
        <f t="shared" si="493"/>
        <v>11.765333333333333</v>
      </c>
      <c r="Q2456" t="str">
        <f t="shared" si="482"/>
        <v>food</v>
      </c>
      <c r="R2456" t="str">
        <f t="shared" si="494"/>
        <v>small batch</v>
      </c>
      <c r="S2456" s="11">
        <f t="shared" si="489"/>
        <v>42770.201481481476</v>
      </c>
      <c r="T2456" s="11">
        <f t="shared" si="490"/>
        <v>42805.201481481476</v>
      </c>
    </row>
    <row r="2457" spans="1:20" ht="42.75" x14ac:dyDescent="0.4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491"/>
        <v>0.5494505494505495</v>
      </c>
      <c r="P2457">
        <f t="shared" si="493"/>
        <v>1.5599999999999999E-2</v>
      </c>
      <c r="Q2457" t="str">
        <f t="shared" si="482"/>
        <v>food</v>
      </c>
      <c r="R2457" t="str">
        <f t="shared" si="494"/>
        <v>small batch</v>
      </c>
      <c r="S2457" s="11">
        <f t="shared" si="489"/>
        <v>42452.781828703708</v>
      </c>
      <c r="T2457" s="11">
        <f t="shared" si="490"/>
        <v>42480.781828703708</v>
      </c>
    </row>
    <row r="2458" spans="1:20" ht="42.75" x14ac:dyDescent="0.4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491"/>
        <v>0.5528934758569849</v>
      </c>
      <c r="P2458">
        <f t="shared" si="493"/>
        <v>9.043333333333333</v>
      </c>
      <c r="Q2458" t="str">
        <f t="shared" si="482"/>
        <v>food</v>
      </c>
      <c r="R2458" t="str">
        <f t="shared" si="494"/>
        <v>small batch</v>
      </c>
      <c r="S2458" s="11">
        <f t="shared" si="489"/>
        <v>42761.961099537039</v>
      </c>
      <c r="T2458" s="11">
        <f t="shared" si="490"/>
        <v>42791.961099537039</v>
      </c>
    </row>
    <row r="2459" spans="1:20" ht="42.75" x14ac:dyDescent="0.4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491"/>
        <v>0.97747556311092221</v>
      </c>
      <c r="P2459">
        <f t="shared" si="493"/>
        <v>15.686666666666667</v>
      </c>
      <c r="Q2459" t="str">
        <f t="shared" si="482"/>
        <v>food</v>
      </c>
      <c r="R2459" t="str">
        <f t="shared" si="494"/>
        <v>small batch</v>
      </c>
      <c r="S2459" s="11">
        <f t="shared" si="489"/>
        <v>42423.602500000001</v>
      </c>
      <c r="T2459" s="11">
        <f t="shared" si="490"/>
        <v>42453.560833333337</v>
      </c>
    </row>
    <row r="2460" spans="1:20" ht="42.75" x14ac:dyDescent="0.4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491"/>
        <v>0.9076057360682519</v>
      </c>
      <c r="P2460">
        <f t="shared" si="493"/>
        <v>0.23952173913043479</v>
      </c>
      <c r="Q2460" t="str">
        <f t="shared" si="482"/>
        <v>food</v>
      </c>
      <c r="R2460" t="str">
        <f t="shared" si="494"/>
        <v>small batch</v>
      </c>
      <c r="S2460" s="11">
        <f t="shared" si="489"/>
        <v>42495.871736111112</v>
      </c>
      <c r="T2460" s="11">
        <f t="shared" si="490"/>
        <v>42530.791666666672</v>
      </c>
    </row>
    <row r="2461" spans="1:20" ht="42.75" x14ac:dyDescent="0.4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491"/>
        <v>0.97799511002444983</v>
      </c>
      <c r="P2461">
        <f t="shared" si="493"/>
        <v>6.1349999999999998</v>
      </c>
      <c r="Q2461" t="str">
        <f t="shared" si="482"/>
        <v>food</v>
      </c>
      <c r="R2461" t="str">
        <f t="shared" si="494"/>
        <v>small batch</v>
      </c>
      <c r="S2461" s="11">
        <f t="shared" si="489"/>
        <v>42407.637557870374</v>
      </c>
      <c r="T2461" s="11">
        <f t="shared" si="490"/>
        <v>42452.595891203702</v>
      </c>
    </row>
    <row r="2462" spans="1:20" ht="42.75" x14ac:dyDescent="0.4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491"/>
        <v>0.99217929263452787</v>
      </c>
      <c r="P2462">
        <f t="shared" si="493"/>
        <v>0.28556666666666669</v>
      </c>
      <c r="Q2462" t="str">
        <f t="shared" si="482"/>
        <v>food</v>
      </c>
      <c r="R2462" t="str">
        <f t="shared" si="494"/>
        <v>small batch</v>
      </c>
      <c r="S2462" s="11">
        <f t="shared" si="489"/>
        <v>42704.187118055561</v>
      </c>
      <c r="T2462" s="11">
        <f t="shared" si="490"/>
        <v>42738.178472222222</v>
      </c>
    </row>
    <row r="2463" spans="1:20" ht="42.75" x14ac:dyDescent="0.4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491"/>
        <v>0.96339113680154143</v>
      </c>
      <c r="P2463">
        <f t="shared" si="493"/>
        <v>0.91588235294117648</v>
      </c>
      <c r="Q2463" t="str">
        <f t="shared" ref="Q2463:Q2502" si="495">LEFT(N2463,5)</f>
        <v>music</v>
      </c>
      <c r="R2463" t="str">
        <f>RIGHT(N2463,10)</f>
        <v>indie rock</v>
      </c>
      <c r="S2463" s="11">
        <f t="shared" si="489"/>
        <v>40784.012696759259</v>
      </c>
      <c r="T2463" s="11">
        <f t="shared" si="490"/>
        <v>40817.125</v>
      </c>
    </row>
    <row r="2464" spans="1:20" ht="42.75" x14ac:dyDescent="0.4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491"/>
        <v>0.90327436958976293</v>
      </c>
      <c r="P2464">
        <f t="shared" si="493"/>
        <v>0.44283333333333336</v>
      </c>
      <c r="Q2464" t="str">
        <f t="shared" si="495"/>
        <v>music</v>
      </c>
      <c r="R2464" t="str">
        <f t="shared" ref="R2464:R2502" si="496">RIGHT(N2464,10)</f>
        <v>indie rock</v>
      </c>
      <c r="S2464" s="11">
        <f t="shared" si="489"/>
        <v>41089.186296296299</v>
      </c>
      <c r="T2464" s="11">
        <f t="shared" si="490"/>
        <v>41109.186296296299</v>
      </c>
    </row>
    <row r="2465" spans="1:20" x14ac:dyDescent="0.4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491"/>
        <v>0.86021505376344087</v>
      </c>
      <c r="P2465">
        <f t="shared" si="493"/>
        <v>0.77500000000000002</v>
      </c>
      <c r="Q2465" t="str">
        <f t="shared" si="495"/>
        <v>music</v>
      </c>
      <c r="R2465" t="str">
        <f t="shared" si="496"/>
        <v>indie rock</v>
      </c>
      <c r="S2465" s="11">
        <f t="shared" si="489"/>
        <v>41341.111400462964</v>
      </c>
      <c r="T2465" s="11">
        <f t="shared" si="490"/>
        <v>41380.791666666664</v>
      </c>
    </row>
    <row r="2466" spans="1:20" ht="42.75" x14ac:dyDescent="0.4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491"/>
        <v>0.90009000900090008</v>
      </c>
      <c r="P2466">
        <f t="shared" si="493"/>
        <v>1.111</v>
      </c>
      <c r="Q2466" t="str">
        <f t="shared" si="495"/>
        <v>music</v>
      </c>
      <c r="R2466" t="str">
        <f t="shared" si="496"/>
        <v>indie rock</v>
      </c>
      <c r="S2466" s="11">
        <f t="shared" si="489"/>
        <v>42248.90042824074</v>
      </c>
      <c r="T2466" s="11">
        <f t="shared" si="490"/>
        <v>42277.811805555553</v>
      </c>
    </row>
    <row r="2467" spans="1:20" ht="28.5" x14ac:dyDescent="0.4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491"/>
        <v>0.55511498810467885</v>
      </c>
      <c r="P2467">
        <f t="shared" si="493"/>
        <v>0.63049999999999995</v>
      </c>
      <c r="Q2467" t="str">
        <f t="shared" si="495"/>
        <v>music</v>
      </c>
      <c r="R2467" t="str">
        <f t="shared" si="496"/>
        <v>indie rock</v>
      </c>
      <c r="S2467" s="11">
        <f t="shared" si="489"/>
        <v>41145.719305555554</v>
      </c>
      <c r="T2467" s="11">
        <f t="shared" si="490"/>
        <v>41175.719305555554</v>
      </c>
    </row>
    <row r="2468" spans="1:20" ht="42.75" x14ac:dyDescent="0.4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491"/>
        <v>1</v>
      </c>
      <c r="P2468">
        <f t="shared" si="493"/>
        <v>3.5714285714285716</v>
      </c>
      <c r="Q2468" t="str">
        <f t="shared" si="495"/>
        <v>music</v>
      </c>
      <c r="R2468" t="str">
        <f t="shared" si="496"/>
        <v>indie rock</v>
      </c>
      <c r="S2468" s="11">
        <f t="shared" si="489"/>
        <v>41373.102465277778</v>
      </c>
      <c r="T2468" s="11">
        <f t="shared" si="490"/>
        <v>41403.102465277778</v>
      </c>
    </row>
    <row r="2469" spans="1:20" ht="42.75" x14ac:dyDescent="0.4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491"/>
        <v>0.84388185654008441</v>
      </c>
      <c r="P2469">
        <f t="shared" si="493"/>
        <v>0.47399999999999998</v>
      </c>
      <c r="Q2469" t="str">
        <f t="shared" si="495"/>
        <v>music</v>
      </c>
      <c r="R2469" t="str">
        <f t="shared" si="496"/>
        <v>indie rock</v>
      </c>
      <c r="S2469" s="11">
        <f t="shared" si="489"/>
        <v>41025.874201388891</v>
      </c>
      <c r="T2469" s="11">
        <f t="shared" si="490"/>
        <v>41039.708333333336</v>
      </c>
    </row>
    <row r="2470" spans="1:20" ht="28.5" x14ac:dyDescent="0.4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491"/>
        <v>0.93268791329733147</v>
      </c>
      <c r="P2470">
        <f t="shared" si="493"/>
        <v>2.1443400000000001</v>
      </c>
      <c r="Q2470" t="str">
        <f t="shared" si="495"/>
        <v>music</v>
      </c>
      <c r="R2470" t="str">
        <f t="shared" si="496"/>
        <v>indie rock</v>
      </c>
      <c r="S2470" s="11">
        <f t="shared" si="489"/>
        <v>41174.154178240737</v>
      </c>
      <c r="T2470" s="11">
        <f t="shared" si="490"/>
        <v>41210.208333333336</v>
      </c>
    </row>
    <row r="2471" spans="1:20" ht="42.75" x14ac:dyDescent="0.4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491"/>
        <v>0.87976539589442815</v>
      </c>
      <c r="P2471">
        <f t="shared" si="493"/>
        <v>0.68200000000000005</v>
      </c>
      <c r="Q2471" t="str">
        <f t="shared" si="495"/>
        <v>music</v>
      </c>
      <c r="R2471" t="str">
        <f t="shared" si="496"/>
        <v>indie rock</v>
      </c>
      <c r="S2471" s="11">
        <f t="shared" si="489"/>
        <v>40557.429733796293</v>
      </c>
      <c r="T2471" s="11">
        <f t="shared" si="490"/>
        <v>40582.429733796293</v>
      </c>
    </row>
    <row r="2472" spans="1:20" ht="42.75" x14ac:dyDescent="0.4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491"/>
        <v>0.96933038656895809</v>
      </c>
      <c r="P2472">
        <f t="shared" si="493"/>
        <v>0.85970000000000013</v>
      </c>
      <c r="Q2472" t="str">
        <f t="shared" si="495"/>
        <v>music</v>
      </c>
      <c r="R2472" t="str">
        <f t="shared" si="496"/>
        <v>indie rock</v>
      </c>
      <c r="S2472" s="11">
        <f t="shared" si="489"/>
        <v>41023.07471064815</v>
      </c>
      <c r="T2472" s="11">
        <f t="shared" si="490"/>
        <v>41053.07471064815</v>
      </c>
    </row>
    <row r="2473" spans="1:20" ht="42.75" x14ac:dyDescent="0.4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491"/>
        <v>0.78125</v>
      </c>
      <c r="P2473">
        <f t="shared" si="493"/>
        <v>0.64</v>
      </c>
      <c r="Q2473" t="str">
        <f t="shared" si="495"/>
        <v>music</v>
      </c>
      <c r="R2473" t="str">
        <f t="shared" si="496"/>
        <v>indie rock</v>
      </c>
      <c r="S2473" s="11">
        <f t="shared" si="489"/>
        <v>40893.992962962962</v>
      </c>
      <c r="T2473" s="11">
        <f t="shared" si="490"/>
        <v>40933.992962962962</v>
      </c>
    </row>
    <row r="2474" spans="1:20" ht="57" x14ac:dyDescent="0.4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491"/>
        <v>0.73659254254067463</v>
      </c>
      <c r="P2474">
        <f t="shared" si="493"/>
        <v>20.364039999999999</v>
      </c>
      <c r="Q2474" t="str">
        <f t="shared" si="495"/>
        <v>music</v>
      </c>
      <c r="R2474" t="str">
        <f t="shared" si="496"/>
        <v>indie rock</v>
      </c>
      <c r="S2474" s="11">
        <f t="shared" si="489"/>
        <v>40354.11550925926</v>
      </c>
      <c r="T2474" s="11">
        <f t="shared" si="490"/>
        <v>40425.043749999997</v>
      </c>
    </row>
    <row r="2475" spans="1:20" ht="42.75" x14ac:dyDescent="0.4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491"/>
        <v>1</v>
      </c>
      <c r="P2475">
        <f t="shared" si="493"/>
        <v>0.26666666666666666</v>
      </c>
      <c r="Q2475" t="str">
        <f t="shared" si="495"/>
        <v>music</v>
      </c>
      <c r="R2475" t="str">
        <f t="shared" si="496"/>
        <v>indie rock</v>
      </c>
      <c r="S2475" s="11">
        <f t="shared" si="489"/>
        <v>41193.748483796298</v>
      </c>
      <c r="T2475" s="11">
        <f t="shared" si="490"/>
        <v>41223.790150462963</v>
      </c>
    </row>
    <row r="2476" spans="1:20" ht="57" x14ac:dyDescent="0.4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491"/>
        <v>0.99996400129595331</v>
      </c>
      <c r="P2476">
        <f t="shared" si="493"/>
        <v>2.5000900000000001</v>
      </c>
      <c r="Q2476" t="str">
        <f t="shared" si="495"/>
        <v>music</v>
      </c>
      <c r="R2476" t="str">
        <f t="shared" si="496"/>
        <v>indie rock</v>
      </c>
      <c r="S2476" s="11">
        <f t="shared" si="489"/>
        <v>40417.011296296296</v>
      </c>
      <c r="T2476" s="11">
        <f t="shared" si="490"/>
        <v>40462.011296296296</v>
      </c>
    </row>
    <row r="2477" spans="1:20" ht="28.5" x14ac:dyDescent="0.4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491"/>
        <v>0.95492742551566079</v>
      </c>
      <c r="P2477">
        <f t="shared" si="493"/>
        <v>0.52359999999999995</v>
      </c>
      <c r="Q2477" t="str">
        <f t="shared" si="495"/>
        <v>music</v>
      </c>
      <c r="R2477" t="str">
        <f t="shared" si="496"/>
        <v>indie rock</v>
      </c>
      <c r="S2477" s="11">
        <f t="shared" si="489"/>
        <v>40310.287673611114</v>
      </c>
      <c r="T2477" s="11">
        <f t="shared" si="490"/>
        <v>40369.916666666664</v>
      </c>
    </row>
    <row r="2478" spans="1:20" ht="42.75" x14ac:dyDescent="0.4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491"/>
        <v>0.95217691447070874</v>
      </c>
      <c r="P2478">
        <f t="shared" si="493"/>
        <v>1.3442879999999999</v>
      </c>
      <c r="Q2478" t="str">
        <f t="shared" si="495"/>
        <v>music</v>
      </c>
      <c r="R2478" t="str">
        <f t="shared" si="496"/>
        <v>indie rock</v>
      </c>
      <c r="S2478" s="11">
        <f t="shared" si="489"/>
        <v>41913.328356481477</v>
      </c>
      <c r="T2478" s="11">
        <f t="shared" si="490"/>
        <v>41946.370023148149</v>
      </c>
    </row>
    <row r="2479" spans="1:20" ht="28.5" x14ac:dyDescent="0.4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491"/>
        <v>0.58365758754863817</v>
      </c>
      <c r="P2479">
        <f t="shared" si="493"/>
        <v>0.40156249999999999</v>
      </c>
      <c r="Q2479" t="str">
        <f t="shared" si="495"/>
        <v>music</v>
      </c>
      <c r="R2479" t="str">
        <f t="shared" si="496"/>
        <v>indie rock</v>
      </c>
      <c r="S2479" s="11">
        <f t="shared" si="489"/>
        <v>41088.691493055558</v>
      </c>
      <c r="T2479" s="11">
        <f t="shared" si="490"/>
        <v>41133.691493055558</v>
      </c>
    </row>
    <row r="2480" spans="1:20" ht="42.75" x14ac:dyDescent="0.4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491"/>
        <v>0.78431372549019607</v>
      </c>
      <c r="P2480">
        <f t="shared" si="493"/>
        <v>13.6</v>
      </c>
      <c r="Q2480" t="str">
        <f t="shared" si="495"/>
        <v>music</v>
      </c>
      <c r="R2480" t="str">
        <f t="shared" si="496"/>
        <v>indie rock</v>
      </c>
      <c r="S2480" s="11">
        <f t="shared" si="489"/>
        <v>41257.950381944444</v>
      </c>
      <c r="T2480" s="11">
        <f t="shared" si="490"/>
        <v>41287.950381944444</v>
      </c>
    </row>
    <row r="2481" spans="1:20" ht="28.5" x14ac:dyDescent="0.4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491"/>
        <v>0.74938176004796042</v>
      </c>
      <c r="P2481">
        <f t="shared" si="493"/>
        <v>5.0041249999999995E-2</v>
      </c>
      <c r="Q2481" t="str">
        <f t="shared" si="495"/>
        <v>music</v>
      </c>
      <c r="R2481" t="str">
        <f t="shared" si="496"/>
        <v>indie rock</v>
      </c>
      <c r="S2481" s="11">
        <f t="shared" si="489"/>
        <v>41107.726782407408</v>
      </c>
      <c r="T2481" s="11">
        <f t="shared" si="490"/>
        <v>41118.083333333336</v>
      </c>
    </row>
    <row r="2482" spans="1:20" ht="42.75" x14ac:dyDescent="0.4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491"/>
        <v>1</v>
      </c>
      <c r="P2482">
        <f t="shared" si="493"/>
        <v>6.666666666666667</v>
      </c>
      <c r="Q2482" t="str">
        <f t="shared" si="495"/>
        <v>music</v>
      </c>
      <c r="R2482" t="str">
        <f t="shared" si="496"/>
        <v>indie rock</v>
      </c>
      <c r="S2482" s="11">
        <f t="shared" si="489"/>
        <v>42227.936157407406</v>
      </c>
      <c r="T2482" s="11">
        <f t="shared" si="490"/>
        <v>42287.936157407406</v>
      </c>
    </row>
    <row r="2483" spans="1:20" ht="42.75" x14ac:dyDescent="0.4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491"/>
        <v>0.88565330215833715</v>
      </c>
      <c r="P2483">
        <f t="shared" si="493"/>
        <v>2.2582199999999997</v>
      </c>
      <c r="Q2483" t="str">
        <f t="shared" si="495"/>
        <v>music</v>
      </c>
      <c r="R2483" t="str">
        <f t="shared" si="496"/>
        <v>indie rock</v>
      </c>
      <c r="S2483" s="11">
        <f t="shared" si="489"/>
        <v>40999.645925925928</v>
      </c>
      <c r="T2483" s="11">
        <f t="shared" si="490"/>
        <v>41029.645925925928</v>
      </c>
    </row>
    <row r="2484" spans="1:20" ht="42.75" x14ac:dyDescent="0.4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491"/>
        <v>0.99900099900099903</v>
      </c>
      <c r="P2484">
        <f t="shared" si="493"/>
        <v>0.25024999999999997</v>
      </c>
      <c r="Q2484" t="str">
        <f t="shared" si="495"/>
        <v>music</v>
      </c>
      <c r="R2484" t="str">
        <f t="shared" si="496"/>
        <v>indie rock</v>
      </c>
      <c r="S2484" s="11">
        <f t="shared" si="489"/>
        <v>40711.782210648147</v>
      </c>
      <c r="T2484" s="11">
        <f t="shared" si="490"/>
        <v>40756.782210648147</v>
      </c>
    </row>
    <row r="2485" spans="1:20" ht="28.5" x14ac:dyDescent="0.4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491"/>
        <v>0.87929656274980017</v>
      </c>
      <c r="P2485">
        <f t="shared" si="493"/>
        <v>1.2509999999999999</v>
      </c>
      <c r="Q2485" t="str">
        <f t="shared" si="495"/>
        <v>music</v>
      </c>
      <c r="R2485" t="str">
        <f t="shared" si="496"/>
        <v>indie rock</v>
      </c>
      <c r="S2485" s="11">
        <f t="shared" si="489"/>
        <v>40970.750034722223</v>
      </c>
      <c r="T2485" s="11">
        <f t="shared" si="490"/>
        <v>41030.708368055559</v>
      </c>
    </row>
    <row r="2486" spans="1:20" ht="42.75" x14ac:dyDescent="0.4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491"/>
        <v>0.83810052896116249</v>
      </c>
      <c r="P2486">
        <f t="shared" si="493"/>
        <v>3.7964636363636362</v>
      </c>
      <c r="Q2486" t="str">
        <f t="shared" si="495"/>
        <v>music</v>
      </c>
      <c r="R2486" t="str">
        <f t="shared" si="496"/>
        <v>indie rock</v>
      </c>
      <c r="S2486" s="11">
        <f t="shared" si="489"/>
        <v>40771.916701388887</v>
      </c>
      <c r="T2486" s="11">
        <f t="shared" si="490"/>
        <v>40801.916701388887</v>
      </c>
    </row>
    <row r="2487" spans="1:20" ht="42.75" x14ac:dyDescent="0.4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491"/>
        <v>0.96852300242130751</v>
      </c>
      <c r="P2487">
        <f t="shared" si="493"/>
        <v>0.59</v>
      </c>
      <c r="Q2487" t="str">
        <f t="shared" si="495"/>
        <v>music</v>
      </c>
      <c r="R2487" t="str">
        <f t="shared" si="496"/>
        <v>indie rock</v>
      </c>
      <c r="S2487" s="11">
        <f t="shared" si="489"/>
        <v>40793.998599537037</v>
      </c>
      <c r="T2487" s="11">
        <f t="shared" si="490"/>
        <v>40828.998599537037</v>
      </c>
    </row>
    <row r="2488" spans="1:20" ht="42.75" x14ac:dyDescent="0.4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491"/>
        <v>0.37641154328732745</v>
      </c>
      <c r="P2488">
        <f t="shared" si="493"/>
        <v>0.39850000000000002</v>
      </c>
      <c r="Q2488" t="str">
        <f t="shared" si="495"/>
        <v>music</v>
      </c>
      <c r="R2488" t="str">
        <f t="shared" si="496"/>
        <v>indie rock</v>
      </c>
      <c r="S2488" s="11">
        <f t="shared" si="489"/>
        <v>40991.708055555559</v>
      </c>
      <c r="T2488" s="11">
        <f t="shared" si="490"/>
        <v>41021.708055555559</v>
      </c>
    </row>
    <row r="2489" spans="1:20" ht="42.75" x14ac:dyDescent="0.4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491"/>
        <v>0.99949358991444337</v>
      </c>
      <c r="P2489">
        <f t="shared" si="493"/>
        <v>5.0025333333333331</v>
      </c>
      <c r="Q2489" t="str">
        <f t="shared" si="495"/>
        <v>music</v>
      </c>
      <c r="R2489" t="str">
        <f t="shared" si="496"/>
        <v>indie rock</v>
      </c>
      <c r="S2489" s="11">
        <f t="shared" si="489"/>
        <v>41026.083298611113</v>
      </c>
      <c r="T2489" s="11">
        <f t="shared" si="490"/>
        <v>41056.083298611113</v>
      </c>
    </row>
    <row r="2490" spans="1:20" ht="42.75" x14ac:dyDescent="0.4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491"/>
        <v>0.93720712277413309</v>
      </c>
      <c r="P2490">
        <f t="shared" si="493"/>
        <v>2.1339999999999999</v>
      </c>
      <c r="Q2490" t="str">
        <f t="shared" si="495"/>
        <v>music</v>
      </c>
      <c r="R2490" t="str">
        <f t="shared" si="496"/>
        <v>indie rock</v>
      </c>
      <c r="S2490" s="11">
        <f t="shared" si="489"/>
        <v>40833.633194444446</v>
      </c>
      <c r="T2490" s="11">
        <f t="shared" si="490"/>
        <v>40863.674861111111</v>
      </c>
    </row>
    <row r="2491" spans="1:20" ht="42.75" x14ac:dyDescent="0.4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491"/>
        <v>0.74810302447365606</v>
      </c>
      <c r="P2491">
        <f t="shared" si="493"/>
        <v>1.5595000000000001</v>
      </c>
      <c r="Q2491" t="str">
        <f t="shared" si="495"/>
        <v>music</v>
      </c>
      <c r="R2491" t="str">
        <f t="shared" si="496"/>
        <v>indie rock</v>
      </c>
      <c r="S2491" s="11">
        <f t="shared" si="489"/>
        <v>41373.690266203703</v>
      </c>
      <c r="T2491" s="11">
        <f t="shared" si="490"/>
        <v>41403.690266203703</v>
      </c>
    </row>
    <row r="2492" spans="1:20" ht="42.75" x14ac:dyDescent="0.4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491"/>
        <v>0.82372322899505768</v>
      </c>
      <c r="P2492">
        <f t="shared" si="493"/>
        <v>0.17342857142857143</v>
      </c>
      <c r="Q2492" t="str">
        <f t="shared" si="495"/>
        <v>music</v>
      </c>
      <c r="R2492" t="str">
        <f t="shared" si="496"/>
        <v>indie rock</v>
      </c>
      <c r="S2492" s="11">
        <f t="shared" si="489"/>
        <v>41023.227731481478</v>
      </c>
      <c r="T2492" s="11">
        <f t="shared" si="490"/>
        <v>41083.227731481478</v>
      </c>
    </row>
    <row r="2493" spans="1:20" ht="42.75" x14ac:dyDescent="0.4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491"/>
        <v>0.96899224806201545</v>
      </c>
      <c r="P2493">
        <f t="shared" si="493"/>
        <v>1.032</v>
      </c>
      <c r="Q2493" t="str">
        <f t="shared" si="495"/>
        <v>music</v>
      </c>
      <c r="R2493" t="str">
        <f t="shared" si="496"/>
        <v>indie rock</v>
      </c>
      <c r="S2493" s="11">
        <f t="shared" si="489"/>
        <v>40542.839282407411</v>
      </c>
      <c r="T2493" s="11">
        <f t="shared" si="490"/>
        <v>40559.07708333333</v>
      </c>
    </row>
    <row r="2494" spans="1:20" ht="28.5" x14ac:dyDescent="0.4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491"/>
        <v>0.8</v>
      </c>
      <c r="P2494">
        <f t="shared" si="493"/>
        <v>1.5</v>
      </c>
      <c r="Q2494" t="str">
        <f t="shared" si="495"/>
        <v>music</v>
      </c>
      <c r="R2494" t="str">
        <f t="shared" si="496"/>
        <v>indie rock</v>
      </c>
      <c r="S2494" s="11">
        <f t="shared" si="489"/>
        <v>41024.985972222225</v>
      </c>
      <c r="T2494" s="11">
        <f t="shared" si="490"/>
        <v>41076.415972222225</v>
      </c>
    </row>
    <row r="2495" spans="1:20" ht="42.75" x14ac:dyDescent="0.4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491"/>
        <v>0.77700077700077697</v>
      </c>
      <c r="P2495">
        <f t="shared" si="493"/>
        <v>42.9</v>
      </c>
      <c r="Q2495" t="str">
        <f t="shared" si="495"/>
        <v>music</v>
      </c>
      <c r="R2495" t="str">
        <f t="shared" si="496"/>
        <v>indie rock</v>
      </c>
      <c r="S2495" s="11">
        <f t="shared" si="489"/>
        <v>41348.168287037035</v>
      </c>
      <c r="T2495" s="11">
        <f t="shared" si="490"/>
        <v>41393.168287037035</v>
      </c>
    </row>
    <row r="2496" spans="1:20" ht="42.75" x14ac:dyDescent="0.4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491"/>
        <v>0.9900467302056658</v>
      </c>
      <c r="P2496">
        <f t="shared" si="493"/>
        <v>7.5754000000000002E-2</v>
      </c>
      <c r="Q2496" t="str">
        <f t="shared" si="495"/>
        <v>music</v>
      </c>
      <c r="R2496" t="str">
        <f t="shared" si="496"/>
        <v>indie rock</v>
      </c>
      <c r="S2496" s="11">
        <f t="shared" si="489"/>
        <v>41022.645185185182</v>
      </c>
      <c r="T2496" s="11">
        <f t="shared" si="490"/>
        <v>41052.645185185182</v>
      </c>
    </row>
    <row r="2497" spans="1:20" ht="42.75" x14ac:dyDescent="0.4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491"/>
        <v>0.78408823606283162</v>
      </c>
      <c r="P2497">
        <f t="shared" si="493"/>
        <v>1.2753666666666665</v>
      </c>
      <c r="Q2497" t="str">
        <f t="shared" si="495"/>
        <v>music</v>
      </c>
      <c r="R2497" t="str">
        <f t="shared" si="496"/>
        <v>indie rock</v>
      </c>
      <c r="S2497" s="11">
        <f t="shared" si="489"/>
        <v>41036.946469907409</v>
      </c>
      <c r="T2497" s="11">
        <f t="shared" si="490"/>
        <v>41066.946469907409</v>
      </c>
    </row>
    <row r="2498" spans="1:20" ht="28.5" x14ac:dyDescent="0.4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si="491"/>
        <v>1</v>
      </c>
      <c r="P2498">
        <f t="shared" si="493"/>
        <v>4</v>
      </c>
      <c r="Q2498" t="str">
        <f t="shared" si="495"/>
        <v>music</v>
      </c>
      <c r="R2498" t="str">
        <f t="shared" si="496"/>
        <v>indie rock</v>
      </c>
      <c r="S2498" s="11">
        <f t="shared" si="489"/>
        <v>41327.996435185189</v>
      </c>
      <c r="T2498" s="11">
        <f t="shared" si="490"/>
        <v>41362.954768518517</v>
      </c>
    </row>
    <row r="2499" spans="1:20" ht="42.75" x14ac:dyDescent="0.4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ref="O2499:O2562" si="497">$D2499/$E2499</f>
        <v>0.88674886828675692</v>
      </c>
      <c r="P2499">
        <f t="shared" si="493"/>
        <v>0.75180999999999998</v>
      </c>
      <c r="Q2499" t="str">
        <f t="shared" si="495"/>
        <v>music</v>
      </c>
      <c r="R2499" t="str">
        <f t="shared" si="496"/>
        <v>indie rock</v>
      </c>
      <c r="S2499" s="11">
        <f t="shared" ref="S2499:S2562" si="498">(((J2499/60)/60)/24)+DATE(1970,1,1)</f>
        <v>40730.878912037035</v>
      </c>
      <c r="T2499" s="11">
        <f t="shared" ref="T2499:T2562" si="499">(((I2499/60)/60)/24)+DATE(1970,1,1)</f>
        <v>40760.878912037035</v>
      </c>
    </row>
    <row r="2500" spans="1:20" ht="42.75" x14ac:dyDescent="0.4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497"/>
        <v>0.94696969696969702</v>
      </c>
      <c r="P2500">
        <f t="shared" si="493"/>
        <v>0.26400000000000001</v>
      </c>
      <c r="Q2500" t="str">
        <f t="shared" si="495"/>
        <v>music</v>
      </c>
      <c r="R2500" t="str">
        <f t="shared" si="496"/>
        <v>indie rock</v>
      </c>
      <c r="S2500" s="11">
        <f t="shared" si="498"/>
        <v>42017.967442129629</v>
      </c>
      <c r="T2500" s="11">
        <f t="shared" si="499"/>
        <v>42031.967442129629</v>
      </c>
    </row>
    <row r="2501" spans="1:20" ht="42.75" x14ac:dyDescent="0.4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497"/>
        <v>0.49352251696483651</v>
      </c>
      <c r="P2501">
        <f t="shared" si="493"/>
        <v>8.1050000000000004</v>
      </c>
      <c r="Q2501" t="str">
        <f t="shared" si="495"/>
        <v>music</v>
      </c>
      <c r="R2501" t="str">
        <f t="shared" si="496"/>
        <v>indie rock</v>
      </c>
      <c r="S2501" s="11">
        <f t="shared" si="498"/>
        <v>41226.648576388885</v>
      </c>
      <c r="T2501" s="11">
        <f t="shared" si="499"/>
        <v>41274.75</v>
      </c>
    </row>
    <row r="2502" spans="1:20" ht="42.75" x14ac:dyDescent="0.4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497"/>
        <v>0.88235294117647056</v>
      </c>
      <c r="P2502">
        <f t="shared" si="493"/>
        <v>0.17</v>
      </c>
      <c r="Q2502" t="str">
        <f t="shared" si="495"/>
        <v>music</v>
      </c>
      <c r="R2502" t="str">
        <f t="shared" si="496"/>
        <v>indie rock</v>
      </c>
      <c r="S2502" s="11">
        <f t="shared" si="498"/>
        <v>41053.772858796299</v>
      </c>
      <c r="T2502" s="11">
        <f t="shared" si="499"/>
        <v>41083.772858796299</v>
      </c>
    </row>
    <row r="2503" spans="1:20" ht="42.75" x14ac:dyDescent="0.4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497"/>
        <v>39.145907473309606</v>
      </c>
      <c r="P2503">
        <f t="shared" si="493"/>
        <v>0.46833333333333332</v>
      </c>
      <c r="Q2503" t="str">
        <f t="shared" ref="Q2503:Q2522" si="500">LEFT(N2503,4)</f>
        <v>food</v>
      </c>
      <c r="R2503" t="str">
        <f>RIGHT(N2503,11)</f>
        <v>restaurants</v>
      </c>
      <c r="S2503" s="11">
        <f t="shared" si="498"/>
        <v>42244.776666666665</v>
      </c>
      <c r="T2503" s="11">
        <f t="shared" si="499"/>
        <v>42274.776666666665</v>
      </c>
    </row>
    <row r="2504" spans="1:20" ht="42.75" x14ac:dyDescent="0.4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497"/>
        <v>1279.0697674418604</v>
      </c>
      <c r="P2504">
        <f t="shared" si="493"/>
        <v>7.8181818181818179E-3</v>
      </c>
      <c r="Q2504" t="str">
        <f t="shared" si="500"/>
        <v>food</v>
      </c>
      <c r="R2504" t="str">
        <f t="shared" ref="R2504:R2522" si="501">RIGHT(N2504,11)</f>
        <v>restaurants</v>
      </c>
      <c r="S2504" s="11">
        <f t="shared" si="498"/>
        <v>41858.825439814813</v>
      </c>
      <c r="T2504" s="11">
        <f t="shared" si="499"/>
        <v>41903.825439814813</v>
      </c>
    </row>
    <row r="2505" spans="1:20" ht="42.75" x14ac:dyDescent="0.4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 t="str">
        <f t="shared" ref="O2505:O2507" si="502">IFERROR($D2505/$E2505,"0")</f>
        <v>0</v>
      </c>
      <c r="P2505">
        <f t="shared" ref="P2505:P2507" si="503">AVERAGE(E2505,D2505)</f>
        <v>5000</v>
      </c>
      <c r="Q2505" t="str">
        <f t="shared" si="500"/>
        <v>food</v>
      </c>
      <c r="R2505" t="str">
        <f t="shared" si="501"/>
        <v>restaurants</v>
      </c>
      <c r="S2505" s="11">
        <f t="shared" si="498"/>
        <v>42498.899398148147</v>
      </c>
      <c r="T2505" s="11">
        <f t="shared" si="499"/>
        <v>42528.879166666666</v>
      </c>
    </row>
    <row r="2506" spans="1:20" ht="28.5" x14ac:dyDescent="0.4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 t="str">
        <f t="shared" si="502"/>
        <v>0</v>
      </c>
      <c r="P2506">
        <f t="shared" si="503"/>
        <v>17500</v>
      </c>
      <c r="Q2506" t="str">
        <f t="shared" si="500"/>
        <v>food</v>
      </c>
      <c r="R2506" t="str">
        <f t="shared" si="501"/>
        <v>restaurants</v>
      </c>
      <c r="S2506" s="11">
        <f t="shared" si="498"/>
        <v>41928.015439814815</v>
      </c>
      <c r="T2506" s="11">
        <f t="shared" si="499"/>
        <v>41958.057106481487</v>
      </c>
    </row>
    <row r="2507" spans="1:20" ht="57" x14ac:dyDescent="0.4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 t="str">
        <f t="shared" si="502"/>
        <v>0</v>
      </c>
      <c r="P2507">
        <f t="shared" si="503"/>
        <v>3500</v>
      </c>
      <c r="Q2507" t="str">
        <f t="shared" si="500"/>
        <v>food</v>
      </c>
      <c r="R2507" t="str">
        <f t="shared" si="501"/>
        <v>restaurants</v>
      </c>
      <c r="S2507" s="11">
        <f t="shared" si="498"/>
        <v>42047.05574074074</v>
      </c>
      <c r="T2507" s="11">
        <f t="shared" si="499"/>
        <v>42077.014074074075</v>
      </c>
    </row>
    <row r="2508" spans="1:20" ht="42.75" x14ac:dyDescent="0.4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497"/>
        <v>166.66666666666666</v>
      </c>
      <c r="P2508">
        <f>AVERAGE($E2508/$D2507)</f>
        <v>4.2857142857142859E-3</v>
      </c>
      <c r="Q2508" t="str">
        <f t="shared" si="500"/>
        <v>food</v>
      </c>
      <c r="R2508" t="str">
        <f t="shared" si="501"/>
        <v>restaurants</v>
      </c>
      <c r="S2508" s="11">
        <f t="shared" si="498"/>
        <v>42258.297094907408</v>
      </c>
      <c r="T2508" s="11">
        <f t="shared" si="499"/>
        <v>42280.875</v>
      </c>
    </row>
    <row r="2509" spans="1:20" x14ac:dyDescent="0.4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 t="str">
        <f t="shared" ref="O2509:O2510" si="504">IFERROR($D2509/$E2509,"0")</f>
        <v>0</v>
      </c>
      <c r="P2509">
        <f t="shared" ref="P2509:P2510" si="505">AVERAGE(E2509,D2509)</f>
        <v>21425</v>
      </c>
      <c r="Q2509" t="str">
        <f t="shared" si="500"/>
        <v>food</v>
      </c>
      <c r="R2509" t="str">
        <f t="shared" si="501"/>
        <v>restaurants</v>
      </c>
      <c r="S2509" s="11">
        <f t="shared" si="498"/>
        <v>42105.072962962964</v>
      </c>
      <c r="T2509" s="11">
        <f t="shared" si="499"/>
        <v>42135.072962962964</v>
      </c>
    </row>
    <row r="2510" spans="1:20" ht="42.75" x14ac:dyDescent="0.4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 t="str">
        <f t="shared" si="504"/>
        <v>0</v>
      </c>
      <c r="P2510">
        <f t="shared" si="505"/>
        <v>10000</v>
      </c>
      <c r="Q2510" t="str">
        <f t="shared" si="500"/>
        <v>food</v>
      </c>
      <c r="R2510" t="str">
        <f t="shared" si="501"/>
        <v>restaurants</v>
      </c>
      <c r="S2510" s="11">
        <f t="shared" si="498"/>
        <v>41835.951782407406</v>
      </c>
      <c r="T2510" s="11">
        <f t="shared" si="499"/>
        <v>41865.951782407406</v>
      </c>
    </row>
    <row r="2511" spans="1:20" ht="42.75" x14ac:dyDescent="0.4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497"/>
        <v>95</v>
      </c>
      <c r="P2511">
        <f t="shared" ref="P2511:P2512" si="506">AVERAGE($E2511/$D2510)</f>
        <v>0.05</v>
      </c>
      <c r="Q2511" t="str">
        <f t="shared" si="500"/>
        <v>food</v>
      </c>
      <c r="R2511" t="str">
        <f t="shared" si="501"/>
        <v>restaurants</v>
      </c>
      <c r="S2511" s="11">
        <f t="shared" si="498"/>
        <v>42058.809594907405</v>
      </c>
      <c r="T2511" s="11">
        <f t="shared" si="499"/>
        <v>42114.767928240741</v>
      </c>
    </row>
    <row r="2512" spans="1:20" ht="42.75" x14ac:dyDescent="0.4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497"/>
        <v>666.66666666666663</v>
      </c>
      <c r="P2512">
        <f t="shared" si="506"/>
        <v>7.894736842105263E-4</v>
      </c>
      <c r="Q2512" t="str">
        <f t="shared" si="500"/>
        <v>food</v>
      </c>
      <c r="R2512" t="str">
        <f t="shared" si="501"/>
        <v>restaurants</v>
      </c>
      <c r="S2512" s="11">
        <f t="shared" si="498"/>
        <v>42078.997361111105</v>
      </c>
      <c r="T2512" s="11">
        <f t="shared" si="499"/>
        <v>42138.997361111105</v>
      </c>
    </row>
    <row r="2513" spans="1:20" ht="42.75" x14ac:dyDescent="0.4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 t="str">
        <f t="shared" ref="O2513:O2515" si="507">IFERROR($D2513/$E2513,"0")</f>
        <v>0</v>
      </c>
      <c r="P2513">
        <f t="shared" ref="P2513:P2515" si="508">AVERAGE(E2513,D2513)</f>
        <v>50000</v>
      </c>
      <c r="Q2513" t="str">
        <f t="shared" si="500"/>
        <v>food</v>
      </c>
      <c r="R2513" t="str">
        <f t="shared" si="501"/>
        <v>restaurants</v>
      </c>
      <c r="S2513" s="11">
        <f t="shared" si="498"/>
        <v>42371.446909722217</v>
      </c>
      <c r="T2513" s="11">
        <f t="shared" si="499"/>
        <v>42401.446909722217</v>
      </c>
    </row>
    <row r="2514" spans="1:20" ht="42.75" x14ac:dyDescent="0.4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 t="str">
        <f t="shared" si="507"/>
        <v>0</v>
      </c>
      <c r="P2514">
        <f t="shared" si="508"/>
        <v>575</v>
      </c>
      <c r="Q2514" t="str">
        <f t="shared" si="500"/>
        <v>food</v>
      </c>
      <c r="R2514" t="str">
        <f t="shared" si="501"/>
        <v>restaurants</v>
      </c>
      <c r="S2514" s="11">
        <f t="shared" si="498"/>
        <v>41971.876863425925</v>
      </c>
      <c r="T2514" s="11">
        <f t="shared" si="499"/>
        <v>41986.876863425925</v>
      </c>
    </row>
    <row r="2515" spans="1:20" ht="42.75" x14ac:dyDescent="0.4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 t="str">
        <f t="shared" si="507"/>
        <v>0</v>
      </c>
      <c r="P2515">
        <f t="shared" si="508"/>
        <v>90000</v>
      </c>
      <c r="Q2515" t="str">
        <f t="shared" si="500"/>
        <v>food</v>
      </c>
      <c r="R2515" t="str">
        <f t="shared" si="501"/>
        <v>restaurants</v>
      </c>
      <c r="S2515" s="11">
        <f t="shared" si="498"/>
        <v>42732.00681712963</v>
      </c>
      <c r="T2515" s="11">
        <f t="shared" si="499"/>
        <v>42792.00681712963</v>
      </c>
    </row>
    <row r="2516" spans="1:20" ht="42.75" x14ac:dyDescent="0.4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497"/>
        <v>57.142857142857146</v>
      </c>
      <c r="P2516">
        <f t="shared" ref="P2516:P2517" si="509">AVERAGE($E2516/$D2515)</f>
        <v>1.1666666666666668E-3</v>
      </c>
      <c r="Q2516" t="str">
        <f t="shared" si="500"/>
        <v>food</v>
      </c>
      <c r="R2516" t="str">
        <f t="shared" si="501"/>
        <v>restaurants</v>
      </c>
      <c r="S2516" s="11">
        <f t="shared" si="498"/>
        <v>41854.389780092592</v>
      </c>
      <c r="T2516" s="11">
        <f t="shared" si="499"/>
        <v>41871.389780092592</v>
      </c>
    </row>
    <row r="2517" spans="1:20" ht="42.75" x14ac:dyDescent="0.4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497"/>
        <v>5.376344086021505</v>
      </c>
      <c r="P2517">
        <f t="shared" si="509"/>
        <v>7.7499999999999999E-2</v>
      </c>
      <c r="Q2517" t="str">
        <f t="shared" si="500"/>
        <v>food</v>
      </c>
      <c r="R2517" t="str">
        <f t="shared" si="501"/>
        <v>restaurants</v>
      </c>
      <c r="S2517" s="11">
        <f t="shared" si="498"/>
        <v>42027.839733796296</v>
      </c>
      <c r="T2517" s="11">
        <f t="shared" si="499"/>
        <v>42057.839733796296</v>
      </c>
    </row>
    <row r="2518" spans="1:20" ht="42.75" x14ac:dyDescent="0.4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 t="str">
        <f>IFERROR($D2518/$E2518,"0")</f>
        <v>0</v>
      </c>
      <c r="P2518">
        <f>AVERAGE(E2518,D2518)</f>
        <v>11000</v>
      </c>
      <c r="Q2518" t="str">
        <f t="shared" si="500"/>
        <v>food</v>
      </c>
      <c r="R2518" t="str">
        <f t="shared" si="501"/>
        <v>restaurants</v>
      </c>
      <c r="S2518" s="11">
        <f t="shared" si="498"/>
        <v>41942.653379629628</v>
      </c>
      <c r="T2518" s="11">
        <f t="shared" si="499"/>
        <v>41972.6950462963</v>
      </c>
    </row>
    <row r="2519" spans="1:20" ht="42.75" x14ac:dyDescent="0.4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497"/>
        <v>10.186757215619695</v>
      </c>
      <c r="P2519">
        <f>AVERAGE($E2519/$D2518)</f>
        <v>8.0318181818181816E-2</v>
      </c>
      <c r="Q2519" t="str">
        <f t="shared" si="500"/>
        <v>food</v>
      </c>
      <c r="R2519" t="str">
        <f t="shared" si="501"/>
        <v>restaurants</v>
      </c>
      <c r="S2519" s="11">
        <f t="shared" si="498"/>
        <v>42052.802430555559</v>
      </c>
      <c r="T2519" s="11">
        <f t="shared" si="499"/>
        <v>42082.760763888888</v>
      </c>
    </row>
    <row r="2520" spans="1:20" ht="42.75" x14ac:dyDescent="0.4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 t="str">
        <f>IFERROR($D2520/$E2520,"0")</f>
        <v>0</v>
      </c>
      <c r="P2520">
        <f>AVERAGE(E2520,D2520)</f>
        <v>2500</v>
      </c>
      <c r="Q2520" t="str">
        <f t="shared" si="500"/>
        <v>food</v>
      </c>
      <c r="R2520" t="str">
        <f t="shared" si="501"/>
        <v>restaurants</v>
      </c>
      <c r="S2520" s="11">
        <f t="shared" si="498"/>
        <v>41926.680879629632</v>
      </c>
      <c r="T2520" s="11">
        <f t="shared" si="499"/>
        <v>41956.722546296296</v>
      </c>
    </row>
    <row r="2521" spans="1:20" ht="28.5" x14ac:dyDescent="0.4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497"/>
        <v>2307.6923076923076</v>
      </c>
      <c r="P2521">
        <f>AVERAGE($E2521/$D2520)</f>
        <v>1.2999999999999999E-2</v>
      </c>
      <c r="Q2521" t="str">
        <f t="shared" si="500"/>
        <v>food</v>
      </c>
      <c r="R2521" t="str">
        <f t="shared" si="501"/>
        <v>restaurants</v>
      </c>
      <c r="S2521" s="11">
        <f t="shared" si="498"/>
        <v>41809.155138888891</v>
      </c>
      <c r="T2521" s="11">
        <f t="shared" si="499"/>
        <v>41839.155138888891</v>
      </c>
    </row>
    <row r="2522" spans="1:20" ht="42.75" x14ac:dyDescent="0.4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 t="str">
        <f>IFERROR($D2522/$E2522,"0")</f>
        <v>0</v>
      </c>
      <c r="P2522">
        <f>AVERAGE(E2522,D2522)</f>
        <v>50000</v>
      </c>
      <c r="Q2522" t="str">
        <f t="shared" si="500"/>
        <v>food</v>
      </c>
      <c r="R2522" t="str">
        <f t="shared" si="501"/>
        <v>restaurants</v>
      </c>
      <c r="S2522" s="11">
        <f t="shared" si="498"/>
        <v>42612.600520833337</v>
      </c>
      <c r="T2522" s="11">
        <f t="shared" si="499"/>
        <v>42658.806249999994</v>
      </c>
    </row>
    <row r="2523" spans="1:20" ht="57" x14ac:dyDescent="0.4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497"/>
        <v>0.91334276877303</v>
      </c>
      <c r="P2523">
        <f t="shared" ref="P2523:P2562" si="510">AVERAGE($E2523/$D2522)</f>
        <v>0.13685990000000001</v>
      </c>
      <c r="Q2523" t="str">
        <f t="shared" ref="Q2523:Q2562" si="511">LEFT(N2523,5)</f>
        <v>music</v>
      </c>
      <c r="R2523" t="str">
        <f>RIGHT(N2523,15)</f>
        <v>classical music</v>
      </c>
      <c r="S2523" s="11">
        <f t="shared" si="498"/>
        <v>42269.967835648145</v>
      </c>
      <c r="T2523" s="11">
        <f t="shared" si="499"/>
        <v>42290.967835648145</v>
      </c>
    </row>
    <row r="2524" spans="1:20" ht="42.75" x14ac:dyDescent="0.4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497"/>
        <v>1</v>
      </c>
      <c r="P2524">
        <f t="shared" si="510"/>
        <v>0.4</v>
      </c>
      <c r="Q2524" t="str">
        <f t="shared" si="511"/>
        <v>music</v>
      </c>
      <c r="R2524" t="str">
        <f t="shared" ref="R2524:R2562" si="512">RIGHT(N2524,15)</f>
        <v>classical music</v>
      </c>
      <c r="S2524" s="11">
        <f t="shared" si="498"/>
        <v>42460.573611111111</v>
      </c>
      <c r="T2524" s="11">
        <f t="shared" si="499"/>
        <v>42482.619444444441</v>
      </c>
    </row>
    <row r="2525" spans="1:20" ht="42.75" x14ac:dyDescent="0.4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497"/>
        <v>0.63920454545454541</v>
      </c>
      <c r="P2525">
        <f t="shared" si="510"/>
        <v>0.28160000000000002</v>
      </c>
      <c r="Q2525" t="str">
        <f t="shared" si="511"/>
        <v>music</v>
      </c>
      <c r="R2525" t="str">
        <f t="shared" si="512"/>
        <v>classical music</v>
      </c>
      <c r="S2525" s="11">
        <f t="shared" si="498"/>
        <v>41930.975601851853</v>
      </c>
      <c r="T2525" s="11">
        <f t="shared" si="499"/>
        <v>41961.017268518524</v>
      </c>
    </row>
    <row r="2526" spans="1:20" ht="28.5" x14ac:dyDescent="0.4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497"/>
        <v>0.98425196850393704</v>
      </c>
      <c r="P2526">
        <f t="shared" si="510"/>
        <v>8.4666666666666668</v>
      </c>
      <c r="Q2526" t="str">
        <f t="shared" si="511"/>
        <v>music</v>
      </c>
      <c r="R2526" t="str">
        <f t="shared" si="512"/>
        <v>classical music</v>
      </c>
      <c r="S2526" s="11">
        <f t="shared" si="498"/>
        <v>41961.807372685187</v>
      </c>
      <c r="T2526" s="11">
        <f t="shared" si="499"/>
        <v>41994.1875</v>
      </c>
    </row>
    <row r="2527" spans="1:20" ht="42.75" x14ac:dyDescent="0.4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497"/>
        <v>0.99676052828308004</v>
      </c>
      <c r="P2527">
        <f t="shared" si="510"/>
        <v>1.0701333333333334</v>
      </c>
      <c r="Q2527" t="str">
        <f t="shared" si="511"/>
        <v>music</v>
      </c>
      <c r="R2527" t="str">
        <f t="shared" si="512"/>
        <v>classical music</v>
      </c>
      <c r="S2527" s="11">
        <f t="shared" si="498"/>
        <v>41058.844571759262</v>
      </c>
      <c r="T2527" s="11">
        <f t="shared" si="499"/>
        <v>41088.844571759262</v>
      </c>
    </row>
    <row r="2528" spans="1:20" ht="42.75" x14ac:dyDescent="0.4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497"/>
        <v>0.88534749889331565</v>
      </c>
      <c r="P2528">
        <f t="shared" si="510"/>
        <v>0.56474999999999997</v>
      </c>
      <c r="Q2528" t="str">
        <f t="shared" si="511"/>
        <v>music</v>
      </c>
      <c r="R2528" t="str">
        <f t="shared" si="512"/>
        <v>classical music</v>
      </c>
      <c r="S2528" s="11">
        <f t="shared" si="498"/>
        <v>41953.091134259259</v>
      </c>
      <c r="T2528" s="11">
        <f t="shared" si="499"/>
        <v>41981.207638888889</v>
      </c>
    </row>
    <row r="2529" spans="1:20" ht="42.75" x14ac:dyDescent="0.4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497"/>
        <v>0.97919216646266827</v>
      </c>
      <c r="P2529">
        <f t="shared" si="510"/>
        <v>1.02125</v>
      </c>
      <c r="Q2529" t="str">
        <f t="shared" si="511"/>
        <v>music</v>
      </c>
      <c r="R2529" t="str">
        <f t="shared" si="512"/>
        <v>classical music</v>
      </c>
      <c r="S2529" s="11">
        <f t="shared" si="498"/>
        <v>41546.75105324074</v>
      </c>
      <c r="T2529" s="11">
        <f t="shared" si="499"/>
        <v>41565.165972222225</v>
      </c>
    </row>
    <row r="2530" spans="1:20" ht="42.75" x14ac:dyDescent="0.4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497"/>
        <v>0.93240310583474562</v>
      </c>
      <c r="P2530">
        <f t="shared" si="510"/>
        <v>1.0724974999999999</v>
      </c>
      <c r="Q2530" t="str">
        <f t="shared" si="511"/>
        <v>music</v>
      </c>
      <c r="R2530" t="str">
        <f t="shared" si="512"/>
        <v>classical music</v>
      </c>
      <c r="S2530" s="11">
        <f t="shared" si="498"/>
        <v>42217.834525462968</v>
      </c>
      <c r="T2530" s="11">
        <f t="shared" si="499"/>
        <v>42236.458333333328</v>
      </c>
    </row>
    <row r="2531" spans="1:20" ht="28.5" x14ac:dyDescent="0.4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497"/>
        <v>0.95892600287677798</v>
      </c>
      <c r="P2531">
        <f t="shared" si="510"/>
        <v>1.5642499999999999</v>
      </c>
      <c r="Q2531" t="str">
        <f t="shared" si="511"/>
        <v>music</v>
      </c>
      <c r="R2531" t="str">
        <f t="shared" si="512"/>
        <v>classical music</v>
      </c>
      <c r="S2531" s="11">
        <f t="shared" si="498"/>
        <v>40948.080729166664</v>
      </c>
      <c r="T2531" s="11">
        <f t="shared" si="499"/>
        <v>40993.0390625</v>
      </c>
    </row>
    <row r="2532" spans="1:20" ht="42.75" x14ac:dyDescent="0.4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497"/>
        <v>1</v>
      </c>
      <c r="P2532">
        <f t="shared" si="510"/>
        <v>1.0833333333333333</v>
      </c>
      <c r="Q2532" t="str">
        <f t="shared" si="511"/>
        <v>music</v>
      </c>
      <c r="R2532" t="str">
        <f t="shared" si="512"/>
        <v>classical music</v>
      </c>
      <c r="S2532" s="11">
        <f t="shared" si="498"/>
        <v>42081.864641203705</v>
      </c>
      <c r="T2532" s="11">
        <f t="shared" si="499"/>
        <v>42114.201388888891</v>
      </c>
    </row>
    <row r="2533" spans="1:20" ht="42.75" x14ac:dyDescent="0.4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497"/>
        <v>0.99601593625498008</v>
      </c>
      <c r="P2533">
        <f t="shared" si="510"/>
        <v>0.69507692307692304</v>
      </c>
      <c r="Q2533" t="str">
        <f t="shared" si="511"/>
        <v>music</v>
      </c>
      <c r="R2533" t="str">
        <f t="shared" si="512"/>
        <v>classical music</v>
      </c>
      <c r="S2533" s="11">
        <f t="shared" si="498"/>
        <v>42208.680023148147</v>
      </c>
      <c r="T2533" s="11">
        <f t="shared" si="499"/>
        <v>42231.165972222225</v>
      </c>
    </row>
    <row r="2534" spans="1:20" ht="42.75" x14ac:dyDescent="0.4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497"/>
        <v>0.79286422200198214</v>
      </c>
      <c r="P2534">
        <f t="shared" si="510"/>
        <v>1.1211111111111112</v>
      </c>
      <c r="Q2534" t="str">
        <f t="shared" si="511"/>
        <v>music</v>
      </c>
      <c r="R2534" t="str">
        <f t="shared" si="512"/>
        <v>classical music</v>
      </c>
      <c r="S2534" s="11">
        <f t="shared" si="498"/>
        <v>41107.849143518521</v>
      </c>
      <c r="T2534" s="11">
        <f t="shared" si="499"/>
        <v>41137.849143518521</v>
      </c>
    </row>
    <row r="2535" spans="1:20" ht="42.75" x14ac:dyDescent="0.4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497"/>
        <v>0.90361445783132532</v>
      </c>
      <c r="P2535">
        <f t="shared" si="510"/>
        <v>2.0750000000000002</v>
      </c>
      <c r="Q2535" t="str">
        <f t="shared" si="511"/>
        <v>music</v>
      </c>
      <c r="R2535" t="str">
        <f t="shared" si="512"/>
        <v>classical music</v>
      </c>
      <c r="S2535" s="11">
        <f t="shared" si="498"/>
        <v>41304.751284722224</v>
      </c>
      <c r="T2535" s="11">
        <f t="shared" si="499"/>
        <v>41334.750787037039</v>
      </c>
    </row>
    <row r="2536" spans="1:20" ht="57" x14ac:dyDescent="0.4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497"/>
        <v>0.95238095238095233</v>
      </c>
      <c r="P2536">
        <f t="shared" si="510"/>
        <v>0.28000000000000003</v>
      </c>
      <c r="Q2536" t="str">
        <f t="shared" si="511"/>
        <v>music</v>
      </c>
      <c r="R2536" t="str">
        <f t="shared" si="512"/>
        <v>classical music</v>
      </c>
      <c r="S2536" s="11">
        <f t="shared" si="498"/>
        <v>40127.700370370374</v>
      </c>
      <c r="T2536" s="11">
        <f t="shared" si="499"/>
        <v>40179.25</v>
      </c>
    </row>
    <row r="2537" spans="1:20" x14ac:dyDescent="0.4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497"/>
        <v>0.96362322331968198</v>
      </c>
      <c r="P2537">
        <f t="shared" si="510"/>
        <v>10.3775</v>
      </c>
      <c r="Q2537" t="str">
        <f t="shared" si="511"/>
        <v>music</v>
      </c>
      <c r="R2537" t="str">
        <f t="shared" si="512"/>
        <v>classical music</v>
      </c>
      <c r="S2537" s="11">
        <f t="shared" si="498"/>
        <v>41943.791030092594</v>
      </c>
      <c r="T2537" s="11">
        <f t="shared" si="499"/>
        <v>41974.832696759258</v>
      </c>
    </row>
    <row r="2538" spans="1:20" ht="42.75" x14ac:dyDescent="0.4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497"/>
        <v>0.86206896551724133</v>
      </c>
      <c r="P2538">
        <f t="shared" si="510"/>
        <v>1.4499999999999999E-3</v>
      </c>
      <c r="Q2538" t="str">
        <f t="shared" si="511"/>
        <v>music</v>
      </c>
      <c r="R2538" t="str">
        <f t="shared" si="512"/>
        <v>classical music</v>
      </c>
      <c r="S2538" s="11">
        <f t="shared" si="498"/>
        <v>41464.106087962966</v>
      </c>
      <c r="T2538" s="11">
        <f t="shared" si="499"/>
        <v>41485.106087962966</v>
      </c>
    </row>
    <row r="2539" spans="1:20" ht="42.75" x14ac:dyDescent="0.4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497"/>
        <v>0.90909090909090906</v>
      </c>
      <c r="P2539">
        <f t="shared" si="510"/>
        <v>44</v>
      </c>
      <c r="Q2539" t="str">
        <f t="shared" si="511"/>
        <v>music</v>
      </c>
      <c r="R2539" t="str">
        <f t="shared" si="512"/>
        <v>classical music</v>
      </c>
      <c r="S2539" s="11">
        <f t="shared" si="498"/>
        <v>40696.648784722223</v>
      </c>
      <c r="T2539" s="11">
        <f t="shared" si="499"/>
        <v>40756.648784722223</v>
      </c>
    </row>
    <row r="2540" spans="1:20" ht="28.5" x14ac:dyDescent="0.4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497"/>
        <v>0.88481785287150438</v>
      </c>
      <c r="P2540">
        <f t="shared" si="510"/>
        <v>20.343169999999997</v>
      </c>
      <c r="Q2540" t="str">
        <f t="shared" si="511"/>
        <v>music</v>
      </c>
      <c r="R2540" t="str">
        <f t="shared" si="512"/>
        <v>classical music</v>
      </c>
      <c r="S2540" s="11">
        <f t="shared" si="498"/>
        <v>41298.509965277779</v>
      </c>
      <c r="T2540" s="11">
        <f t="shared" si="499"/>
        <v>41329.207638888889</v>
      </c>
    </row>
    <row r="2541" spans="1:20" ht="42.75" x14ac:dyDescent="0.4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497"/>
        <v>0.99750623441396513</v>
      </c>
      <c r="P2541">
        <f t="shared" si="510"/>
        <v>0.55694444444444446</v>
      </c>
      <c r="Q2541" t="str">
        <f t="shared" si="511"/>
        <v>music</v>
      </c>
      <c r="R2541" t="str">
        <f t="shared" si="512"/>
        <v>classical music</v>
      </c>
      <c r="S2541" s="11">
        <f t="shared" si="498"/>
        <v>41977.902222222227</v>
      </c>
      <c r="T2541" s="11">
        <f t="shared" si="499"/>
        <v>42037.902222222227</v>
      </c>
    </row>
    <row r="2542" spans="1:20" ht="42.75" x14ac:dyDescent="0.4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497"/>
        <v>0.96711798839458418</v>
      </c>
      <c r="P2542">
        <f t="shared" si="510"/>
        <v>0.25850000000000001</v>
      </c>
      <c r="Q2542" t="str">
        <f t="shared" si="511"/>
        <v>music</v>
      </c>
      <c r="R2542" t="str">
        <f t="shared" si="512"/>
        <v>classical music</v>
      </c>
      <c r="S2542" s="11">
        <f t="shared" si="498"/>
        <v>40785.675011574072</v>
      </c>
      <c r="T2542" s="11">
        <f t="shared" si="499"/>
        <v>40845.675011574072</v>
      </c>
    </row>
    <row r="2543" spans="1:20" ht="57" x14ac:dyDescent="0.4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497"/>
        <v>0.93432995194874535</v>
      </c>
      <c r="P2543">
        <f t="shared" si="510"/>
        <v>1.4984</v>
      </c>
      <c r="Q2543" t="str">
        <f t="shared" si="511"/>
        <v>music</v>
      </c>
      <c r="R2543" t="str">
        <f t="shared" si="512"/>
        <v>classical music</v>
      </c>
      <c r="S2543" s="11">
        <f t="shared" si="498"/>
        <v>41483.449282407404</v>
      </c>
      <c r="T2543" s="11">
        <f t="shared" si="499"/>
        <v>41543.449282407404</v>
      </c>
    </row>
    <row r="2544" spans="1:20" ht="42.75" x14ac:dyDescent="0.4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497"/>
        <v>0.96551724137931039</v>
      </c>
      <c r="P2544">
        <f t="shared" si="510"/>
        <v>0.20714285714285716</v>
      </c>
      <c r="Q2544" t="str">
        <f t="shared" si="511"/>
        <v>music</v>
      </c>
      <c r="R2544" t="str">
        <f t="shared" si="512"/>
        <v>classical music</v>
      </c>
      <c r="S2544" s="11">
        <f t="shared" si="498"/>
        <v>41509.426585648151</v>
      </c>
      <c r="T2544" s="11">
        <f t="shared" si="499"/>
        <v>41548.165972222225</v>
      </c>
    </row>
    <row r="2545" spans="1:20" ht="42.75" x14ac:dyDescent="0.4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497"/>
        <v>0.63938618925831203</v>
      </c>
      <c r="P2545">
        <f t="shared" si="510"/>
        <v>0.55857142857142861</v>
      </c>
      <c r="Q2545" t="str">
        <f t="shared" si="511"/>
        <v>music</v>
      </c>
      <c r="R2545" t="str">
        <f t="shared" si="512"/>
        <v>classical music</v>
      </c>
      <c r="S2545" s="11">
        <f t="shared" si="498"/>
        <v>40514.107615740737</v>
      </c>
      <c r="T2545" s="11">
        <f t="shared" si="499"/>
        <v>40545.125</v>
      </c>
    </row>
    <row r="2546" spans="1:20" ht="42.75" x14ac:dyDescent="0.4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497"/>
        <v>0.99186669311644515</v>
      </c>
      <c r="P2546">
        <f t="shared" si="510"/>
        <v>20.164000000000001</v>
      </c>
      <c r="Q2546" t="str">
        <f t="shared" si="511"/>
        <v>music</v>
      </c>
      <c r="R2546" t="str">
        <f t="shared" si="512"/>
        <v>classical music</v>
      </c>
      <c r="S2546" s="11">
        <f t="shared" si="498"/>
        <v>41068.520474537036</v>
      </c>
      <c r="T2546" s="11">
        <f t="shared" si="499"/>
        <v>41098.520474537036</v>
      </c>
    </row>
    <row r="2547" spans="1:20" ht="42.75" x14ac:dyDescent="0.4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497"/>
        <v>0.51203277009728621</v>
      </c>
      <c r="P2547">
        <f t="shared" si="510"/>
        <v>0.78120000000000001</v>
      </c>
      <c r="Q2547" t="str">
        <f t="shared" si="511"/>
        <v>music</v>
      </c>
      <c r="R2547" t="str">
        <f t="shared" si="512"/>
        <v>classical music</v>
      </c>
      <c r="S2547" s="11">
        <f t="shared" si="498"/>
        <v>42027.13817129629</v>
      </c>
      <c r="T2547" s="11">
        <f t="shared" si="499"/>
        <v>42062.020833333328</v>
      </c>
    </row>
    <row r="2548" spans="1:20" ht="42.75" x14ac:dyDescent="0.4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497"/>
        <v>0.8951406649616368</v>
      </c>
      <c r="P2548">
        <f t="shared" si="510"/>
        <v>1.9550000000000001</v>
      </c>
      <c r="Q2548" t="str">
        <f t="shared" si="511"/>
        <v>music</v>
      </c>
      <c r="R2548" t="str">
        <f t="shared" si="512"/>
        <v>classical music</v>
      </c>
      <c r="S2548" s="11">
        <f t="shared" si="498"/>
        <v>41524.858553240738</v>
      </c>
      <c r="T2548" s="11">
        <f t="shared" si="499"/>
        <v>41552.208333333336</v>
      </c>
    </row>
    <row r="2549" spans="1:20" ht="42.75" x14ac:dyDescent="0.4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497"/>
        <v>0.83434466019417475</v>
      </c>
      <c r="P2549">
        <f t="shared" si="510"/>
        <v>1.8834285714285715</v>
      </c>
      <c r="Q2549" t="str">
        <f t="shared" si="511"/>
        <v>music</v>
      </c>
      <c r="R2549" t="str">
        <f t="shared" si="512"/>
        <v>classical music</v>
      </c>
      <c r="S2549" s="11">
        <f t="shared" si="498"/>
        <v>40973.773182870369</v>
      </c>
      <c r="T2549" s="11">
        <f t="shared" si="499"/>
        <v>41003.731516203705</v>
      </c>
    </row>
    <row r="2550" spans="1:20" ht="42.75" x14ac:dyDescent="0.4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497"/>
        <v>0.98183603338242509</v>
      </c>
      <c r="P2550">
        <f t="shared" si="510"/>
        <v>1.1110909090909091</v>
      </c>
      <c r="Q2550" t="str">
        <f t="shared" si="511"/>
        <v>music</v>
      </c>
      <c r="R2550" t="str">
        <f t="shared" si="512"/>
        <v>classical music</v>
      </c>
      <c r="S2550" s="11">
        <f t="shared" si="498"/>
        <v>42618.625428240746</v>
      </c>
      <c r="T2550" s="11">
        <f t="shared" si="499"/>
        <v>42643.185416666667</v>
      </c>
    </row>
    <row r="2551" spans="1:20" ht="42.75" x14ac:dyDescent="0.4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497"/>
        <v>0.97273853779429986</v>
      </c>
      <c r="P2551">
        <f t="shared" si="510"/>
        <v>0.26900000000000002</v>
      </c>
      <c r="Q2551" t="str">
        <f t="shared" si="511"/>
        <v>music</v>
      </c>
      <c r="R2551" t="str">
        <f t="shared" si="512"/>
        <v>classical music</v>
      </c>
      <c r="S2551" s="11">
        <f t="shared" si="498"/>
        <v>41390.757754629631</v>
      </c>
      <c r="T2551" s="11">
        <f t="shared" si="499"/>
        <v>41425.708333333336</v>
      </c>
    </row>
    <row r="2552" spans="1:20" ht="57" x14ac:dyDescent="0.4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497"/>
        <v>0.99160945842868042</v>
      </c>
      <c r="P2552">
        <f t="shared" si="510"/>
        <v>4.1751592356687901</v>
      </c>
      <c r="Q2552" t="str">
        <f t="shared" si="511"/>
        <v>music</v>
      </c>
      <c r="R2552" t="str">
        <f t="shared" si="512"/>
        <v>classical music</v>
      </c>
      <c r="S2552" s="11">
        <f t="shared" si="498"/>
        <v>42228.634328703702</v>
      </c>
      <c r="T2552" s="11">
        <f t="shared" si="499"/>
        <v>42285.165972222225</v>
      </c>
    </row>
    <row r="2553" spans="1:20" ht="42.75" x14ac:dyDescent="0.4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497"/>
        <v>0.97338100913786252</v>
      </c>
      <c r="P2553">
        <f t="shared" si="510"/>
        <v>0.5808461538461539</v>
      </c>
      <c r="Q2553" t="str">
        <f t="shared" si="511"/>
        <v>music</v>
      </c>
      <c r="R2553" t="str">
        <f t="shared" si="512"/>
        <v>classical music</v>
      </c>
      <c r="S2553" s="11">
        <f t="shared" si="498"/>
        <v>40961.252141203702</v>
      </c>
      <c r="T2553" s="11">
        <f t="shared" si="499"/>
        <v>40989.866666666669</v>
      </c>
    </row>
    <row r="2554" spans="1:20" ht="42.75" x14ac:dyDescent="0.4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497"/>
        <v>0.93896713615023475</v>
      </c>
      <c r="P2554">
        <f t="shared" si="510"/>
        <v>0.8693877551020408</v>
      </c>
      <c r="Q2554" t="str">
        <f t="shared" si="511"/>
        <v>music</v>
      </c>
      <c r="R2554" t="str">
        <f t="shared" si="512"/>
        <v>classical music</v>
      </c>
      <c r="S2554" s="11">
        <f t="shared" si="498"/>
        <v>42769.809965277775</v>
      </c>
      <c r="T2554" s="11">
        <f t="shared" si="499"/>
        <v>42799.809965277775</v>
      </c>
    </row>
    <row r="2555" spans="1:20" ht="42.75" x14ac:dyDescent="0.4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497"/>
        <v>0.64294899271324479</v>
      </c>
      <c r="P2555">
        <f t="shared" si="510"/>
        <v>0.77766666666666662</v>
      </c>
      <c r="Q2555" t="str">
        <f t="shared" si="511"/>
        <v>music</v>
      </c>
      <c r="R2555" t="str">
        <f t="shared" si="512"/>
        <v>classical music</v>
      </c>
      <c r="S2555" s="11">
        <f t="shared" si="498"/>
        <v>41113.199155092596</v>
      </c>
      <c r="T2555" s="11">
        <f t="shared" si="499"/>
        <v>41173.199155092596</v>
      </c>
    </row>
    <row r="2556" spans="1:20" ht="42.75" x14ac:dyDescent="0.4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497"/>
        <v>0.81433224755700329</v>
      </c>
      <c r="P2556">
        <f t="shared" si="510"/>
        <v>2.456</v>
      </c>
      <c r="Q2556" t="str">
        <f t="shared" si="511"/>
        <v>music</v>
      </c>
      <c r="R2556" t="str">
        <f t="shared" si="512"/>
        <v>classical music</v>
      </c>
      <c r="S2556" s="11">
        <f t="shared" si="498"/>
        <v>42125.078275462962</v>
      </c>
      <c r="T2556" s="11">
        <f t="shared" si="499"/>
        <v>42156.165972222225</v>
      </c>
    </row>
    <row r="2557" spans="1:20" ht="42.75" x14ac:dyDescent="0.4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497"/>
        <v>0.9315323707498836</v>
      </c>
      <c r="P2557">
        <f t="shared" si="510"/>
        <v>0.71566666666666667</v>
      </c>
      <c r="Q2557" t="str">
        <f t="shared" si="511"/>
        <v>music</v>
      </c>
      <c r="R2557" t="str">
        <f t="shared" si="512"/>
        <v>classical music</v>
      </c>
      <c r="S2557" s="11">
        <f t="shared" si="498"/>
        <v>41026.655011574076</v>
      </c>
      <c r="T2557" s="11">
        <f t="shared" si="499"/>
        <v>41057.655011574076</v>
      </c>
    </row>
    <row r="2558" spans="1:20" ht="42.75" x14ac:dyDescent="0.4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497"/>
        <v>0.94783715012722647</v>
      </c>
      <c r="P2558">
        <f t="shared" si="510"/>
        <v>0.39300000000000002</v>
      </c>
      <c r="Q2558" t="str">
        <f t="shared" si="511"/>
        <v>music</v>
      </c>
      <c r="R2558" t="str">
        <f t="shared" si="512"/>
        <v>classical music</v>
      </c>
      <c r="S2558" s="11">
        <f t="shared" si="498"/>
        <v>41222.991400462961</v>
      </c>
      <c r="T2558" s="11">
        <f t="shared" si="499"/>
        <v>41267.991400462961</v>
      </c>
    </row>
    <row r="2559" spans="1:20" ht="28.5" x14ac:dyDescent="0.4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497"/>
        <v>0.84427767354596628</v>
      </c>
      <c r="P2559">
        <f t="shared" si="510"/>
        <v>1.4308724832214765</v>
      </c>
      <c r="Q2559" t="str">
        <f t="shared" si="511"/>
        <v>music</v>
      </c>
      <c r="R2559" t="str">
        <f t="shared" si="512"/>
        <v>classical music</v>
      </c>
      <c r="S2559" s="11">
        <f t="shared" si="498"/>
        <v>41744.745208333334</v>
      </c>
      <c r="T2559" s="11">
        <f t="shared" si="499"/>
        <v>41774.745208333334</v>
      </c>
    </row>
    <row r="2560" spans="1:20" ht="28.5" x14ac:dyDescent="0.4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497"/>
        <v>0.91844232182218954</v>
      </c>
      <c r="P2560">
        <f t="shared" si="510"/>
        <v>1.5122222222222221</v>
      </c>
      <c r="Q2560" t="str">
        <f t="shared" si="511"/>
        <v>music</v>
      </c>
      <c r="R2560" t="str">
        <f t="shared" si="512"/>
        <v>classical music</v>
      </c>
      <c r="S2560" s="11">
        <f t="shared" si="498"/>
        <v>42093.860023148154</v>
      </c>
      <c r="T2560" s="11">
        <f t="shared" si="499"/>
        <v>42125.582638888889</v>
      </c>
    </row>
    <row r="2561" spans="1:20" ht="42.75" x14ac:dyDescent="0.4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497"/>
        <v>0.898876404494382</v>
      </c>
      <c r="P2561">
        <f t="shared" si="510"/>
        <v>0.71199999999999997</v>
      </c>
      <c r="Q2561" t="str">
        <f t="shared" si="511"/>
        <v>music</v>
      </c>
      <c r="R2561" t="str">
        <f t="shared" si="512"/>
        <v>classical music</v>
      </c>
      <c r="S2561" s="11">
        <f t="shared" si="498"/>
        <v>40829.873657407406</v>
      </c>
      <c r="T2561" s="11">
        <f t="shared" si="499"/>
        <v>40862.817361111112</v>
      </c>
    </row>
    <row r="2562" spans="1:20" ht="42.75" x14ac:dyDescent="0.4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si="497"/>
        <v>0.99900099900099903</v>
      </c>
      <c r="P2562">
        <f t="shared" si="510"/>
        <v>3.7537500000000001</v>
      </c>
      <c r="Q2562" t="str">
        <f t="shared" si="511"/>
        <v>music</v>
      </c>
      <c r="R2562" t="str">
        <f t="shared" si="512"/>
        <v>classical music</v>
      </c>
      <c r="S2562" s="11">
        <f t="shared" si="498"/>
        <v>42039.951087962967</v>
      </c>
      <c r="T2562" s="11">
        <f t="shared" si="499"/>
        <v>42069.951087962967</v>
      </c>
    </row>
    <row r="2563" spans="1:20" ht="42.75" x14ac:dyDescent="0.4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 t="str">
        <f>IFERROR($D2563/$E2563,"0")</f>
        <v>0</v>
      </c>
      <c r="P2563">
        <f>AVERAGE(E2563,D2563)</f>
        <v>50000</v>
      </c>
      <c r="Q2563" t="str">
        <f t="shared" ref="Q2563:Q2602" si="513">LEFT(N2563,4)</f>
        <v>food</v>
      </c>
      <c r="R2563" t="str">
        <f>RIGHT(N2563,11)</f>
        <v>food trucks</v>
      </c>
      <c r="S2563" s="11">
        <f t="shared" ref="S2563:S2626" si="514">(((J2563/60)/60)/24)+DATE(1970,1,1)</f>
        <v>42260.528807870374</v>
      </c>
      <c r="T2563" s="11">
        <f t="shared" ref="T2563:T2626" si="515">(((I2563/60)/60)/24)+DATE(1970,1,1)</f>
        <v>42290.528807870374</v>
      </c>
    </row>
    <row r="2564" spans="1:20" ht="57" x14ac:dyDescent="0.4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ref="O2564:O2626" si="516">$D2564/$E2564</f>
        <v>133.33333333333334</v>
      </c>
      <c r="P2564">
        <f>AVERAGE($E2564/$D2563)</f>
        <v>7.5000000000000002E-4</v>
      </c>
      <c r="Q2564" t="str">
        <f t="shared" si="513"/>
        <v>food</v>
      </c>
      <c r="R2564" t="str">
        <f t="shared" ref="R2564:R2602" si="517">RIGHT(N2564,11)</f>
        <v>food trucks</v>
      </c>
      <c r="S2564" s="11">
        <f t="shared" si="514"/>
        <v>42594.524756944447</v>
      </c>
      <c r="T2564" s="11">
        <f t="shared" si="515"/>
        <v>42654.524756944447</v>
      </c>
    </row>
    <row r="2565" spans="1:20" ht="28.5" x14ac:dyDescent="0.4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 t="str">
        <f t="shared" ref="O2565:O2566" si="518">IFERROR($D2565/$E2565,"0")</f>
        <v>0</v>
      </c>
      <c r="P2565">
        <f t="shared" ref="P2565:P2566" si="519">AVERAGE(E2565,D2565)</f>
        <v>10000</v>
      </c>
      <c r="Q2565" t="str">
        <f t="shared" si="513"/>
        <v>food</v>
      </c>
      <c r="R2565" t="str">
        <f t="shared" si="517"/>
        <v>food trucks</v>
      </c>
      <c r="S2565" s="11">
        <f t="shared" si="514"/>
        <v>42155.139479166668</v>
      </c>
      <c r="T2565" s="11">
        <f t="shared" si="515"/>
        <v>42215.139479166668</v>
      </c>
    </row>
    <row r="2566" spans="1:20" ht="42.75" x14ac:dyDescent="0.4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 t="str">
        <f t="shared" si="518"/>
        <v>0</v>
      </c>
      <c r="P2566">
        <f t="shared" si="519"/>
        <v>20000</v>
      </c>
      <c r="Q2566" t="str">
        <f t="shared" si="513"/>
        <v>food</v>
      </c>
      <c r="R2566" t="str">
        <f t="shared" si="517"/>
        <v>food trucks</v>
      </c>
      <c r="S2566" s="11">
        <f t="shared" si="514"/>
        <v>41822.040497685186</v>
      </c>
      <c r="T2566" s="11">
        <f t="shared" si="515"/>
        <v>41852.040497685186</v>
      </c>
    </row>
    <row r="2567" spans="1:20" ht="42.75" x14ac:dyDescent="0.4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516"/>
        <v>100</v>
      </c>
      <c r="P2567">
        <f>AVERAGE($E2567/$D2566)</f>
        <v>2.5000000000000001E-3</v>
      </c>
      <c r="Q2567" t="str">
        <f t="shared" si="513"/>
        <v>food</v>
      </c>
      <c r="R2567" t="str">
        <f t="shared" si="517"/>
        <v>food trucks</v>
      </c>
      <c r="S2567" s="11">
        <f t="shared" si="514"/>
        <v>42440.650335648148</v>
      </c>
      <c r="T2567" s="11">
        <f t="shared" si="515"/>
        <v>42499.868055555555</v>
      </c>
    </row>
    <row r="2568" spans="1:20" ht="42.75" x14ac:dyDescent="0.4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 t="str">
        <f>IFERROR($D2568/$E2568,"0")</f>
        <v>0</v>
      </c>
      <c r="P2568">
        <f>AVERAGE(E2568,D2568)</f>
        <v>17500</v>
      </c>
      <c r="Q2568" t="str">
        <f t="shared" si="513"/>
        <v>food</v>
      </c>
      <c r="R2568" t="str">
        <f t="shared" si="517"/>
        <v>food trucks</v>
      </c>
      <c r="S2568" s="11">
        <f t="shared" si="514"/>
        <v>41842.980879629627</v>
      </c>
      <c r="T2568" s="11">
        <f t="shared" si="515"/>
        <v>41872.980879629627</v>
      </c>
    </row>
    <row r="2569" spans="1:20" ht="42.75" x14ac:dyDescent="0.4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516"/>
        <v>375</v>
      </c>
      <c r="P2569">
        <f t="shared" ref="P2569:P2573" si="520">AVERAGE($E2569/$D2568)</f>
        <v>3.4285714285714284E-3</v>
      </c>
      <c r="Q2569" t="str">
        <f t="shared" si="513"/>
        <v>food</v>
      </c>
      <c r="R2569" t="str">
        <f t="shared" si="517"/>
        <v>food trucks</v>
      </c>
      <c r="S2569" s="11">
        <f t="shared" si="514"/>
        <v>42087.878912037035</v>
      </c>
      <c r="T2569" s="11">
        <f t="shared" si="515"/>
        <v>42117.878912037035</v>
      </c>
    </row>
    <row r="2570" spans="1:20" ht="42.75" x14ac:dyDescent="0.4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516"/>
        <v>200</v>
      </c>
      <c r="P2570">
        <f t="shared" si="520"/>
        <v>1.1111111111111111E-3</v>
      </c>
      <c r="Q2570" t="str">
        <f t="shared" si="513"/>
        <v>food</v>
      </c>
      <c r="R2570" t="str">
        <f t="shared" si="517"/>
        <v>food trucks</v>
      </c>
      <c r="S2570" s="11">
        <f t="shared" si="514"/>
        <v>42584.666597222225</v>
      </c>
      <c r="T2570" s="11">
        <f t="shared" si="515"/>
        <v>42614.666597222225</v>
      </c>
    </row>
    <row r="2571" spans="1:20" ht="42.75" x14ac:dyDescent="0.4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516"/>
        <v>44.827586206896555</v>
      </c>
      <c r="P2571">
        <f t="shared" si="520"/>
        <v>1.4500000000000001E-2</v>
      </c>
      <c r="Q2571" t="str">
        <f t="shared" si="513"/>
        <v>food</v>
      </c>
      <c r="R2571" t="str">
        <f t="shared" si="517"/>
        <v>food trucks</v>
      </c>
      <c r="S2571" s="11">
        <f t="shared" si="514"/>
        <v>42234.105462962965</v>
      </c>
      <c r="T2571" s="11">
        <f t="shared" si="515"/>
        <v>42264.105462962965</v>
      </c>
    </row>
    <row r="2572" spans="1:20" ht="42.75" x14ac:dyDescent="0.4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516"/>
        <v>118.64406779661017</v>
      </c>
      <c r="P2572">
        <f t="shared" si="520"/>
        <v>9.0769230769230762E-3</v>
      </c>
      <c r="Q2572" t="str">
        <f t="shared" si="513"/>
        <v>food</v>
      </c>
      <c r="R2572" t="str">
        <f t="shared" si="517"/>
        <v>food trucks</v>
      </c>
      <c r="S2572" s="11">
        <f t="shared" si="514"/>
        <v>42744.903182870374</v>
      </c>
      <c r="T2572" s="11">
        <f t="shared" si="515"/>
        <v>42774.903182870374</v>
      </c>
    </row>
    <row r="2573" spans="1:20" ht="42.75" x14ac:dyDescent="0.4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516"/>
        <v>400</v>
      </c>
      <c r="P2573">
        <f t="shared" si="520"/>
        <v>3.5714285714285712E-2</v>
      </c>
      <c r="Q2573" t="str">
        <f t="shared" si="513"/>
        <v>food</v>
      </c>
      <c r="R2573" t="str">
        <f t="shared" si="517"/>
        <v>food trucks</v>
      </c>
      <c r="S2573" s="11">
        <f t="shared" si="514"/>
        <v>42449.341678240744</v>
      </c>
      <c r="T2573" s="11">
        <f t="shared" si="515"/>
        <v>42509.341678240744</v>
      </c>
    </row>
    <row r="2574" spans="1:20" ht="42.75" x14ac:dyDescent="0.4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 t="str">
        <f t="shared" ref="O2574:O2580" si="521">IFERROR($D2574/$E2574,"0")</f>
        <v>0</v>
      </c>
      <c r="P2574">
        <f t="shared" ref="P2574:P2580" si="522">AVERAGE(E2574,D2574)</f>
        <v>15000</v>
      </c>
      <c r="Q2574" t="str">
        <f t="shared" si="513"/>
        <v>food</v>
      </c>
      <c r="R2574" t="str">
        <f t="shared" si="517"/>
        <v>food trucks</v>
      </c>
      <c r="S2574" s="11">
        <f t="shared" si="514"/>
        <v>42077.119409722218</v>
      </c>
      <c r="T2574" s="11">
        <f t="shared" si="515"/>
        <v>42107.119409722218</v>
      </c>
    </row>
    <row r="2575" spans="1:20" ht="42.75" x14ac:dyDescent="0.4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 t="str">
        <f t="shared" si="521"/>
        <v>0</v>
      </c>
      <c r="P2575">
        <f t="shared" si="522"/>
        <v>4000</v>
      </c>
      <c r="Q2575" t="str">
        <f t="shared" si="513"/>
        <v>food</v>
      </c>
      <c r="R2575" t="str">
        <f t="shared" si="517"/>
        <v>food trucks</v>
      </c>
      <c r="S2575" s="11">
        <f t="shared" si="514"/>
        <v>41829.592002314814</v>
      </c>
      <c r="T2575" s="11">
        <f t="shared" si="515"/>
        <v>41874.592002314814</v>
      </c>
    </row>
    <row r="2576" spans="1:20" ht="42.75" x14ac:dyDescent="0.4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 t="str">
        <f t="shared" si="521"/>
        <v>0</v>
      </c>
      <c r="P2576">
        <f t="shared" si="522"/>
        <v>5000</v>
      </c>
      <c r="Q2576" t="str">
        <f t="shared" si="513"/>
        <v>food</v>
      </c>
      <c r="R2576" t="str">
        <f t="shared" si="517"/>
        <v>food trucks</v>
      </c>
      <c r="S2576" s="11">
        <f t="shared" si="514"/>
        <v>42487.825752314813</v>
      </c>
      <c r="T2576" s="11">
        <f t="shared" si="515"/>
        <v>42508.825752314813</v>
      </c>
    </row>
    <row r="2577" spans="1:20" ht="42.75" x14ac:dyDescent="0.4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 t="str">
        <f t="shared" si="521"/>
        <v>0</v>
      </c>
      <c r="P2577">
        <f t="shared" si="522"/>
        <v>42500</v>
      </c>
      <c r="Q2577" t="str">
        <f t="shared" si="513"/>
        <v>food</v>
      </c>
      <c r="R2577" t="str">
        <f t="shared" si="517"/>
        <v>food trucks</v>
      </c>
      <c r="S2577" s="11">
        <f t="shared" si="514"/>
        <v>41986.108726851846</v>
      </c>
      <c r="T2577" s="11">
        <f t="shared" si="515"/>
        <v>42016.108726851846</v>
      </c>
    </row>
    <row r="2578" spans="1:20" ht="28.5" x14ac:dyDescent="0.4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 t="str">
        <f t="shared" si="521"/>
        <v>0</v>
      </c>
      <c r="P2578">
        <f t="shared" si="522"/>
        <v>5000</v>
      </c>
      <c r="Q2578" t="str">
        <f t="shared" si="513"/>
        <v>food</v>
      </c>
      <c r="R2578" t="str">
        <f t="shared" si="517"/>
        <v>food trucks</v>
      </c>
      <c r="S2578" s="11">
        <f t="shared" si="514"/>
        <v>42060.00980324074</v>
      </c>
      <c r="T2578" s="11">
        <f t="shared" si="515"/>
        <v>42104.968136574069</v>
      </c>
    </row>
    <row r="2579" spans="1:20" ht="42.75" x14ac:dyDescent="0.4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 t="str">
        <f t="shared" si="521"/>
        <v>0</v>
      </c>
      <c r="P2579">
        <f t="shared" si="522"/>
        <v>7500</v>
      </c>
      <c r="Q2579" t="str">
        <f t="shared" si="513"/>
        <v>food</v>
      </c>
      <c r="R2579" t="str">
        <f t="shared" si="517"/>
        <v>food trucks</v>
      </c>
      <c r="S2579" s="11">
        <f t="shared" si="514"/>
        <v>41830.820567129631</v>
      </c>
      <c r="T2579" s="11">
        <f t="shared" si="515"/>
        <v>41855.820567129631</v>
      </c>
    </row>
    <row r="2580" spans="1:20" ht="42.75" x14ac:dyDescent="0.4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 t="str">
        <f t="shared" si="521"/>
        <v>0</v>
      </c>
      <c r="P2580">
        <f t="shared" si="522"/>
        <v>3000</v>
      </c>
      <c r="Q2580" t="str">
        <f t="shared" si="513"/>
        <v>food</v>
      </c>
      <c r="R2580" t="str">
        <f t="shared" si="517"/>
        <v>food trucks</v>
      </c>
      <c r="S2580" s="11">
        <f t="shared" si="514"/>
        <v>42238.022905092599</v>
      </c>
      <c r="T2580" s="11">
        <f t="shared" si="515"/>
        <v>42286.708333333328</v>
      </c>
    </row>
    <row r="2581" spans="1:20" ht="42.75" x14ac:dyDescent="0.4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516"/>
        <v>722.02166064981952</v>
      </c>
      <c r="P2581">
        <f t="shared" ref="P2581:P2583" si="523">AVERAGE($E2581/$D2580)</f>
        <v>4.6166666666666668E-2</v>
      </c>
      <c r="Q2581" t="str">
        <f t="shared" si="513"/>
        <v>food</v>
      </c>
      <c r="R2581" t="str">
        <f t="shared" si="517"/>
        <v>food trucks</v>
      </c>
      <c r="S2581" s="11">
        <f t="shared" si="514"/>
        <v>41837.829895833333</v>
      </c>
      <c r="T2581" s="11">
        <f t="shared" si="515"/>
        <v>41897.829895833333</v>
      </c>
    </row>
    <row r="2582" spans="1:20" ht="42.75" x14ac:dyDescent="0.4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516"/>
        <v>166.66666666666666</v>
      </c>
      <c r="P2582">
        <f t="shared" si="523"/>
        <v>2.5500000000000002E-4</v>
      </c>
      <c r="Q2582" t="str">
        <f t="shared" si="513"/>
        <v>food</v>
      </c>
      <c r="R2582" t="str">
        <f t="shared" si="517"/>
        <v>food trucks</v>
      </c>
      <c r="S2582" s="11">
        <f t="shared" si="514"/>
        <v>42110.326423611114</v>
      </c>
      <c r="T2582" s="11">
        <f t="shared" si="515"/>
        <v>42140.125</v>
      </c>
    </row>
    <row r="2583" spans="1:20" ht="42.75" x14ac:dyDescent="0.4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516"/>
        <v>9.433962264150944</v>
      </c>
      <c r="P2583">
        <f t="shared" si="523"/>
        <v>6.235294117647059E-2</v>
      </c>
      <c r="Q2583" t="str">
        <f t="shared" si="513"/>
        <v>food</v>
      </c>
      <c r="R2583" t="str">
        <f t="shared" si="517"/>
        <v>food trucks</v>
      </c>
      <c r="S2583" s="11">
        <f t="shared" si="514"/>
        <v>42294.628449074073</v>
      </c>
      <c r="T2583" s="11">
        <f t="shared" si="515"/>
        <v>42324.670115740737</v>
      </c>
    </row>
    <row r="2584" spans="1:20" ht="28.5" x14ac:dyDescent="0.4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516"/>
        <v>90000</v>
      </c>
      <c r="P2584">
        <f>AVERAGE(E2584,D2584)</f>
        <v>45000.5</v>
      </c>
      <c r="Q2584" t="str">
        <f t="shared" si="513"/>
        <v>food</v>
      </c>
      <c r="R2584" t="str">
        <f t="shared" si="517"/>
        <v>food trucks</v>
      </c>
      <c r="S2584" s="11">
        <f t="shared" si="514"/>
        <v>42642.988819444443</v>
      </c>
      <c r="T2584" s="11">
        <f t="shared" si="515"/>
        <v>42672.988819444443</v>
      </c>
    </row>
    <row r="2585" spans="1:20" ht="42.75" x14ac:dyDescent="0.4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516"/>
        <v>200</v>
      </c>
      <c r="P2585">
        <f>AVERAGE($E2585/$D2584)</f>
        <v>5.5555555555555558E-5</v>
      </c>
      <c r="Q2585" t="str">
        <f t="shared" si="513"/>
        <v>food</v>
      </c>
      <c r="R2585" t="str">
        <f t="shared" si="517"/>
        <v>food trucks</v>
      </c>
      <c r="S2585" s="11">
        <f t="shared" si="514"/>
        <v>42019.76944444445</v>
      </c>
      <c r="T2585" s="11">
        <f t="shared" si="515"/>
        <v>42079.727777777778</v>
      </c>
    </row>
    <row r="2586" spans="1:20" ht="28.5" x14ac:dyDescent="0.4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 t="str">
        <f>IFERROR($D2586/$E2586,"0")</f>
        <v>0</v>
      </c>
      <c r="P2586">
        <f>AVERAGE(E2586,D2586)</f>
        <v>5000</v>
      </c>
      <c r="Q2586" t="str">
        <f t="shared" si="513"/>
        <v>food</v>
      </c>
      <c r="R2586" t="str">
        <f t="shared" si="517"/>
        <v>food trucks</v>
      </c>
      <c r="S2586" s="11">
        <f t="shared" si="514"/>
        <v>42140.173252314817</v>
      </c>
      <c r="T2586" s="11">
        <f t="shared" si="515"/>
        <v>42170.173252314817</v>
      </c>
    </row>
    <row r="2587" spans="1:20" ht="42.75" x14ac:dyDescent="0.4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516"/>
        <v>600</v>
      </c>
      <c r="P2587">
        <f t="shared" ref="P2587:P2591" si="524">AVERAGE($E2587/$D2586)</f>
        <v>5.0000000000000001E-3</v>
      </c>
      <c r="Q2587" t="str">
        <f t="shared" si="513"/>
        <v>food</v>
      </c>
      <c r="R2587" t="str">
        <f t="shared" si="517"/>
        <v>food trucks</v>
      </c>
      <c r="S2587" s="11">
        <f t="shared" si="514"/>
        <v>41795.963333333333</v>
      </c>
      <c r="T2587" s="11">
        <f t="shared" si="515"/>
        <v>41825.963333333333</v>
      </c>
    </row>
    <row r="2588" spans="1:20" ht="28.5" x14ac:dyDescent="0.4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516"/>
        <v>600</v>
      </c>
      <c r="P2588">
        <f t="shared" si="524"/>
        <v>1.6666666666666666E-4</v>
      </c>
      <c r="Q2588" t="str">
        <f t="shared" si="513"/>
        <v>food</v>
      </c>
      <c r="R2588" t="str">
        <f t="shared" si="517"/>
        <v>food trucks</v>
      </c>
      <c r="S2588" s="11">
        <f t="shared" si="514"/>
        <v>42333.330277777779</v>
      </c>
      <c r="T2588" s="11">
        <f t="shared" si="515"/>
        <v>42363.330277777779</v>
      </c>
    </row>
    <row r="2589" spans="1:20" ht="42.75" x14ac:dyDescent="0.4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516"/>
        <v>41.084634346754314</v>
      </c>
      <c r="P2589">
        <f t="shared" si="524"/>
        <v>0.40566666666666668</v>
      </c>
      <c r="Q2589" t="str">
        <f t="shared" si="513"/>
        <v>food</v>
      </c>
      <c r="R2589" t="str">
        <f t="shared" si="517"/>
        <v>food trucks</v>
      </c>
      <c r="S2589" s="11">
        <f t="shared" si="514"/>
        <v>42338.675381944442</v>
      </c>
      <c r="T2589" s="11">
        <f t="shared" si="515"/>
        <v>42368.675381944442</v>
      </c>
    </row>
    <row r="2590" spans="1:20" ht="42.75" x14ac:dyDescent="0.4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516"/>
        <v>25.751072961373392</v>
      </c>
      <c r="P2590">
        <f t="shared" si="524"/>
        <v>4.6600000000000001E-3</v>
      </c>
      <c r="Q2590" t="str">
        <f t="shared" si="513"/>
        <v>food</v>
      </c>
      <c r="R2590" t="str">
        <f t="shared" si="517"/>
        <v>food trucks</v>
      </c>
      <c r="S2590" s="11">
        <f t="shared" si="514"/>
        <v>42042.676226851851</v>
      </c>
      <c r="T2590" s="11">
        <f t="shared" si="515"/>
        <v>42094.551388888889</v>
      </c>
    </row>
    <row r="2591" spans="1:20" ht="42.75" x14ac:dyDescent="0.4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516"/>
        <v>10000</v>
      </c>
      <c r="P2591">
        <f t="shared" si="524"/>
        <v>8.3333333333333339E-4</v>
      </c>
      <c r="Q2591" t="str">
        <f t="shared" si="513"/>
        <v>food</v>
      </c>
      <c r="R2591" t="str">
        <f t="shared" si="517"/>
        <v>food trucks</v>
      </c>
      <c r="S2591" s="11">
        <f t="shared" si="514"/>
        <v>42422.536192129628</v>
      </c>
      <c r="T2591" s="11">
        <f t="shared" si="515"/>
        <v>42452.494525462964</v>
      </c>
    </row>
    <row r="2592" spans="1:20" ht="42.75" x14ac:dyDescent="0.4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 t="str">
        <f>IFERROR($D2592/$E2592,"0")</f>
        <v>0</v>
      </c>
      <c r="P2592">
        <f>AVERAGE(E2592,D2592)</f>
        <v>1500</v>
      </c>
      <c r="Q2592" t="str">
        <f t="shared" si="513"/>
        <v>food</v>
      </c>
      <c r="R2592" t="str">
        <f t="shared" si="517"/>
        <v>food trucks</v>
      </c>
      <c r="S2592" s="11">
        <f t="shared" si="514"/>
        <v>42388.589085648149</v>
      </c>
      <c r="T2592" s="11">
        <f t="shared" si="515"/>
        <v>42395.589085648149</v>
      </c>
    </row>
    <row r="2593" spans="1:20" ht="42.75" x14ac:dyDescent="0.4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516"/>
        <v>57.692307692307693</v>
      </c>
      <c r="P2593">
        <f t="shared" ref="P2593:P2594" si="525">AVERAGE($E2593/$D2592)</f>
        <v>8.6666666666666663E-3</v>
      </c>
      <c r="Q2593" t="str">
        <f t="shared" si="513"/>
        <v>food</v>
      </c>
      <c r="R2593" t="str">
        <f t="shared" si="517"/>
        <v>food trucks</v>
      </c>
      <c r="S2593" s="11">
        <f t="shared" si="514"/>
        <v>42382.906527777777</v>
      </c>
      <c r="T2593" s="11">
        <f t="shared" si="515"/>
        <v>42442.864861111113</v>
      </c>
    </row>
    <row r="2594" spans="1:20" ht="42.75" x14ac:dyDescent="0.4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516"/>
        <v>600</v>
      </c>
      <c r="P2594">
        <f t="shared" si="525"/>
        <v>3.3333333333333333E-2</v>
      </c>
      <c r="Q2594" t="str">
        <f t="shared" si="513"/>
        <v>food</v>
      </c>
      <c r="R2594" t="str">
        <f t="shared" si="517"/>
        <v>food trucks</v>
      </c>
      <c r="S2594" s="11">
        <f t="shared" si="514"/>
        <v>41887.801168981481</v>
      </c>
      <c r="T2594" s="11">
        <f t="shared" si="515"/>
        <v>41917.801168981481</v>
      </c>
    </row>
    <row r="2595" spans="1:20" ht="42.75" x14ac:dyDescent="0.4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 t="str">
        <f>IFERROR($D2595/$E2595,"0")</f>
        <v>0</v>
      </c>
      <c r="P2595">
        <f t="shared" ref="P2595:P2596" si="526">AVERAGE(E2595,D2595)</f>
        <v>5000</v>
      </c>
      <c r="Q2595" t="str">
        <f t="shared" si="513"/>
        <v>food</v>
      </c>
      <c r="R2595" t="str">
        <f t="shared" si="517"/>
        <v>food trucks</v>
      </c>
      <c r="S2595" s="11">
        <f t="shared" si="514"/>
        <v>42089.84520833334</v>
      </c>
      <c r="T2595" s="11">
        <f t="shared" si="515"/>
        <v>42119.84520833334</v>
      </c>
    </row>
    <row r="2596" spans="1:20" ht="42.75" x14ac:dyDescent="0.4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516"/>
        <v>80000</v>
      </c>
      <c r="P2596">
        <f t="shared" si="526"/>
        <v>40000.5</v>
      </c>
      <c r="Q2596" t="str">
        <f t="shared" si="513"/>
        <v>food</v>
      </c>
      <c r="R2596" t="str">
        <f t="shared" si="517"/>
        <v>food trucks</v>
      </c>
      <c r="S2596" s="11">
        <f t="shared" si="514"/>
        <v>41828.967916666668</v>
      </c>
      <c r="T2596" s="11">
        <f t="shared" si="515"/>
        <v>41858.967916666668</v>
      </c>
    </row>
    <row r="2597" spans="1:20" ht="28.5" x14ac:dyDescent="0.4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516"/>
        <v>8.2191780821917817</v>
      </c>
      <c r="P2597">
        <f t="shared" ref="P2597:P2643" si="527">AVERAGE($E2597/$D2596)</f>
        <v>2.2812499999999999E-2</v>
      </c>
      <c r="Q2597" t="str">
        <f t="shared" si="513"/>
        <v>food</v>
      </c>
      <c r="R2597" t="str">
        <f t="shared" si="517"/>
        <v>food trucks</v>
      </c>
      <c r="S2597" s="11">
        <f t="shared" si="514"/>
        <v>42760.244212962964</v>
      </c>
      <c r="T2597" s="11">
        <f t="shared" si="515"/>
        <v>42790.244212962964</v>
      </c>
    </row>
    <row r="2598" spans="1:20" ht="42.75" x14ac:dyDescent="0.4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516"/>
        <v>4.2393410852713176</v>
      </c>
      <c r="P2598">
        <f t="shared" si="527"/>
        <v>0.5504</v>
      </c>
      <c r="Q2598" t="str">
        <f t="shared" si="513"/>
        <v>food</v>
      </c>
      <c r="R2598" t="str">
        <f t="shared" si="517"/>
        <v>food trucks</v>
      </c>
      <c r="S2598" s="11">
        <f t="shared" si="514"/>
        <v>41828.664456018516</v>
      </c>
      <c r="T2598" s="11">
        <f t="shared" si="515"/>
        <v>41858.664456018516</v>
      </c>
    </row>
    <row r="2599" spans="1:20" ht="42.75" x14ac:dyDescent="0.4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516"/>
        <v>17.647058823529413</v>
      </c>
      <c r="P2599">
        <f t="shared" si="527"/>
        <v>2.4285714285714284E-3</v>
      </c>
      <c r="Q2599" t="str">
        <f t="shared" si="513"/>
        <v>food</v>
      </c>
      <c r="R2599" t="str">
        <f t="shared" si="517"/>
        <v>food trucks</v>
      </c>
      <c r="S2599" s="11">
        <f t="shared" si="514"/>
        <v>42510.341631944444</v>
      </c>
      <c r="T2599" s="11">
        <f t="shared" si="515"/>
        <v>42540.341631944444</v>
      </c>
    </row>
    <row r="2600" spans="1:20" ht="42.75" x14ac:dyDescent="0.4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516"/>
        <v>2.5641025641025643</v>
      </c>
      <c r="P2600">
        <f t="shared" si="527"/>
        <v>0.78</v>
      </c>
      <c r="Q2600" t="str">
        <f t="shared" si="513"/>
        <v>food</v>
      </c>
      <c r="R2600" t="str">
        <f t="shared" si="517"/>
        <v>food trucks</v>
      </c>
      <c r="S2600" s="11">
        <f t="shared" si="514"/>
        <v>42240.840289351851</v>
      </c>
      <c r="T2600" s="11">
        <f t="shared" si="515"/>
        <v>42270.840289351851</v>
      </c>
    </row>
    <row r="2601" spans="1:20" ht="28.5" x14ac:dyDescent="0.4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516"/>
        <v>100.45555555555555</v>
      </c>
      <c r="P2601">
        <f t="shared" si="527"/>
        <v>0.03</v>
      </c>
      <c r="Q2601" t="str">
        <f t="shared" si="513"/>
        <v>food</v>
      </c>
      <c r="R2601" t="str">
        <f t="shared" si="517"/>
        <v>food trucks</v>
      </c>
      <c r="S2601" s="11">
        <f t="shared" si="514"/>
        <v>41809.754016203704</v>
      </c>
      <c r="T2601" s="11">
        <f t="shared" si="515"/>
        <v>41854.754016203704</v>
      </c>
    </row>
    <row r="2602" spans="1:20" ht="28.5" x14ac:dyDescent="0.4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516"/>
        <v>14.425851125216388</v>
      </c>
      <c r="P2602">
        <f t="shared" si="527"/>
        <v>0.38336467204955205</v>
      </c>
      <c r="Q2602" t="str">
        <f t="shared" si="513"/>
        <v>food</v>
      </c>
      <c r="R2602" t="str">
        <f t="shared" si="517"/>
        <v>food trucks</v>
      </c>
      <c r="S2602" s="11">
        <f t="shared" si="514"/>
        <v>42394.900462962964</v>
      </c>
      <c r="T2602" s="11">
        <f t="shared" si="515"/>
        <v>42454.858796296292</v>
      </c>
    </row>
    <row r="2603" spans="1:20" ht="42.75" x14ac:dyDescent="0.4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516"/>
        <v>0.15119443604475355</v>
      </c>
      <c r="P2603">
        <f t="shared" si="527"/>
        <v>6.6140000000000004E-2</v>
      </c>
      <c r="Q2603" t="str">
        <f t="shared" ref="Q2603:Q2666" si="528">LEFT(N2603,10)</f>
        <v>technology</v>
      </c>
      <c r="R2603" t="str">
        <f>RIGHT(N2603,17)</f>
        <v>space exploration</v>
      </c>
      <c r="S2603" s="11">
        <f t="shared" si="514"/>
        <v>41150.902187499996</v>
      </c>
      <c r="T2603" s="11">
        <f t="shared" si="515"/>
        <v>41165.165972222225</v>
      </c>
    </row>
    <row r="2604" spans="1:20" ht="42.75" x14ac:dyDescent="0.4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516"/>
        <v>0.30666223710101964</v>
      </c>
      <c r="P2604">
        <f t="shared" si="527"/>
        <v>78.262</v>
      </c>
      <c r="Q2604" t="str">
        <f t="shared" si="528"/>
        <v>technology</v>
      </c>
      <c r="R2604" t="str">
        <f t="shared" ref="R2604:R2662" si="529">RIGHT(N2604,17)</f>
        <v>space exploration</v>
      </c>
      <c r="S2604" s="11">
        <f t="shared" si="514"/>
        <v>41915.747314814813</v>
      </c>
      <c r="T2604" s="11">
        <f t="shared" si="515"/>
        <v>41955.888888888891</v>
      </c>
    </row>
    <row r="2605" spans="1:20" ht="28.5" x14ac:dyDescent="0.4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516"/>
        <v>0.98536036036036034</v>
      </c>
      <c r="P2605">
        <f t="shared" si="527"/>
        <v>0.14799999999999999</v>
      </c>
      <c r="Q2605" t="str">
        <f t="shared" si="528"/>
        <v>technology</v>
      </c>
      <c r="R2605" t="str">
        <f t="shared" si="529"/>
        <v>space exploration</v>
      </c>
      <c r="S2605" s="11">
        <f t="shared" si="514"/>
        <v>41617.912662037037</v>
      </c>
      <c r="T2605" s="11">
        <f t="shared" si="515"/>
        <v>41631.912662037037</v>
      </c>
    </row>
    <row r="2606" spans="1:20" ht="42.75" x14ac:dyDescent="0.4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516"/>
        <v>0.95952714502293279</v>
      </c>
      <c r="P2606">
        <f t="shared" si="527"/>
        <v>11.910628571428571</v>
      </c>
      <c r="Q2606" t="str">
        <f t="shared" si="528"/>
        <v>technology</v>
      </c>
      <c r="R2606" t="str">
        <f t="shared" si="529"/>
        <v>space exploration</v>
      </c>
      <c r="S2606" s="11">
        <f t="shared" si="514"/>
        <v>40998.051192129627</v>
      </c>
      <c r="T2606" s="11">
        <f t="shared" si="515"/>
        <v>41028.051192129627</v>
      </c>
    </row>
    <row r="2607" spans="1:20" ht="42.75" x14ac:dyDescent="0.4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516"/>
        <v>0.93091173402138871</v>
      </c>
      <c r="P2607">
        <f t="shared" si="527"/>
        <v>5.3710785000000003</v>
      </c>
      <c r="Q2607" t="str">
        <f t="shared" si="528"/>
        <v>technology</v>
      </c>
      <c r="R2607" t="str">
        <f t="shared" si="529"/>
        <v>space exploration</v>
      </c>
      <c r="S2607" s="11">
        <f t="shared" si="514"/>
        <v>42508.541550925926</v>
      </c>
      <c r="T2607" s="11">
        <f t="shared" si="515"/>
        <v>42538.541550925926</v>
      </c>
    </row>
    <row r="2608" spans="1:20" ht="57" x14ac:dyDescent="0.4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516"/>
        <v>0.90864034363125723</v>
      </c>
      <c r="P2608">
        <f t="shared" si="527"/>
        <v>0.12106</v>
      </c>
      <c r="Q2608" t="str">
        <f t="shared" si="528"/>
        <v>technology</v>
      </c>
      <c r="R2608" t="str">
        <f t="shared" si="529"/>
        <v>space exploration</v>
      </c>
      <c r="S2608" s="11">
        <f t="shared" si="514"/>
        <v>41726.712754629632</v>
      </c>
      <c r="T2608" s="11">
        <f t="shared" si="515"/>
        <v>41758.712754629632</v>
      </c>
    </row>
    <row r="2609" spans="1:20" ht="42.75" x14ac:dyDescent="0.4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516"/>
        <v>0.2452783909737552</v>
      </c>
      <c r="P2609">
        <f t="shared" si="527"/>
        <v>2.9650909090909092</v>
      </c>
      <c r="Q2609" t="str">
        <f t="shared" si="528"/>
        <v>technology</v>
      </c>
      <c r="R2609" t="str">
        <f t="shared" si="529"/>
        <v>space exploration</v>
      </c>
      <c r="S2609" s="11">
        <f t="shared" si="514"/>
        <v>42184.874675925923</v>
      </c>
      <c r="T2609" s="11">
        <f t="shared" si="515"/>
        <v>42228.083333333328</v>
      </c>
    </row>
    <row r="2610" spans="1:20" ht="42.75" x14ac:dyDescent="0.4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516"/>
        <v>0.44657809534442333</v>
      </c>
      <c r="P2610">
        <f t="shared" si="527"/>
        <v>2.2392500000000002</v>
      </c>
      <c r="Q2610" t="str">
        <f t="shared" si="528"/>
        <v>technology</v>
      </c>
      <c r="R2610" t="str">
        <f t="shared" si="529"/>
        <v>space exploration</v>
      </c>
      <c r="S2610" s="11">
        <f t="shared" si="514"/>
        <v>42767.801712962959</v>
      </c>
      <c r="T2610" s="11">
        <f t="shared" si="515"/>
        <v>42809</v>
      </c>
    </row>
    <row r="2611" spans="1:20" ht="42.75" x14ac:dyDescent="0.4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516"/>
        <v>0.32916271632221045</v>
      </c>
      <c r="P2611">
        <f t="shared" si="527"/>
        <v>13.291298749999999</v>
      </c>
      <c r="Q2611" t="str">
        <f t="shared" si="528"/>
        <v>technology</v>
      </c>
      <c r="R2611" t="str">
        <f t="shared" si="529"/>
        <v>space exploration</v>
      </c>
      <c r="S2611" s="11">
        <f t="shared" si="514"/>
        <v>41075.237858796296</v>
      </c>
      <c r="T2611" s="11">
        <f t="shared" si="515"/>
        <v>41105.237858796296</v>
      </c>
    </row>
    <row r="2612" spans="1:20" ht="28.5" x14ac:dyDescent="0.4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516"/>
        <v>0.70758836850916274</v>
      </c>
      <c r="P2612">
        <f t="shared" si="527"/>
        <v>0.91921885714285712</v>
      </c>
      <c r="Q2612" t="str">
        <f t="shared" si="528"/>
        <v>technology</v>
      </c>
      <c r="R2612" t="str">
        <f t="shared" si="529"/>
        <v>space exploration</v>
      </c>
      <c r="S2612" s="11">
        <f t="shared" si="514"/>
        <v>42564.881076388891</v>
      </c>
      <c r="T2612" s="11">
        <f t="shared" si="515"/>
        <v>42604.290972222225</v>
      </c>
    </row>
    <row r="2613" spans="1:20" ht="42.75" x14ac:dyDescent="0.4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516"/>
        <v>3.5834120598104049E-2</v>
      </c>
      <c r="P2613">
        <f t="shared" si="527"/>
        <v>13.484296068526247</v>
      </c>
      <c r="Q2613" t="str">
        <f t="shared" si="528"/>
        <v>technology</v>
      </c>
      <c r="R2613" t="str">
        <f t="shared" si="529"/>
        <v>space exploration</v>
      </c>
      <c r="S2613" s="11">
        <f t="shared" si="514"/>
        <v>42704.335810185185</v>
      </c>
      <c r="T2613" s="11">
        <f t="shared" si="515"/>
        <v>42737.957638888889</v>
      </c>
    </row>
    <row r="2614" spans="1:20" ht="42.75" x14ac:dyDescent="0.4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516"/>
        <v>0.58220332519607154</v>
      </c>
      <c r="P2614">
        <f t="shared" si="527"/>
        <v>1.5614663636363637</v>
      </c>
      <c r="Q2614" t="str">
        <f t="shared" si="528"/>
        <v>technology</v>
      </c>
      <c r="R2614" t="str">
        <f t="shared" si="529"/>
        <v>space exploration</v>
      </c>
      <c r="S2614" s="11">
        <f t="shared" si="514"/>
        <v>41982.143171296295</v>
      </c>
      <c r="T2614" s="11">
        <f t="shared" si="515"/>
        <v>42013.143171296295</v>
      </c>
    </row>
    <row r="2615" spans="1:20" ht="42.75" x14ac:dyDescent="0.4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516"/>
        <v>0.98996832101372756</v>
      </c>
      <c r="P2615">
        <f t="shared" si="527"/>
        <v>0.75760000000000005</v>
      </c>
      <c r="Q2615" t="str">
        <f t="shared" si="528"/>
        <v>technology</v>
      </c>
      <c r="R2615" t="str">
        <f t="shared" si="529"/>
        <v>space exploration</v>
      </c>
      <c r="S2615" s="11">
        <f t="shared" si="514"/>
        <v>41143.81821759259</v>
      </c>
      <c r="T2615" s="11">
        <f t="shared" si="515"/>
        <v>41173.81821759259</v>
      </c>
    </row>
    <row r="2616" spans="1:20" ht="42.75" x14ac:dyDescent="0.4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516"/>
        <v>0.98039215686274506</v>
      </c>
      <c r="P2616">
        <f t="shared" si="527"/>
        <v>1.4279999999999999</v>
      </c>
      <c r="Q2616" t="str">
        <f t="shared" si="528"/>
        <v>technology</v>
      </c>
      <c r="R2616" t="str">
        <f t="shared" si="529"/>
        <v>space exploration</v>
      </c>
      <c r="S2616" s="11">
        <f t="shared" si="514"/>
        <v>41730.708472222221</v>
      </c>
      <c r="T2616" s="11">
        <f t="shared" si="515"/>
        <v>41759.208333333336</v>
      </c>
    </row>
    <row r="2617" spans="1:20" ht="42.75" x14ac:dyDescent="0.4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516"/>
        <v>0.58904916102443328</v>
      </c>
      <c r="P2617">
        <f t="shared" si="527"/>
        <v>0.32352380952380955</v>
      </c>
      <c r="Q2617" t="str">
        <f t="shared" si="528"/>
        <v>technology</v>
      </c>
      <c r="R2617" t="str">
        <f t="shared" si="529"/>
        <v>space exploration</v>
      </c>
      <c r="S2617" s="11">
        <f t="shared" si="514"/>
        <v>42453.49726851852</v>
      </c>
      <c r="T2617" s="11">
        <f t="shared" si="515"/>
        <v>42490.5</v>
      </c>
    </row>
    <row r="2618" spans="1:20" ht="42.75" x14ac:dyDescent="0.4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516"/>
        <v>0.87310318333420645</v>
      </c>
      <c r="P2618">
        <f t="shared" si="527"/>
        <v>14.3095952023988</v>
      </c>
      <c r="Q2618" t="str">
        <f t="shared" si="528"/>
        <v>technology</v>
      </c>
      <c r="R2618" t="str">
        <f t="shared" si="529"/>
        <v>space exploration</v>
      </c>
      <c r="S2618" s="11">
        <f t="shared" si="514"/>
        <v>42211.99454861111</v>
      </c>
      <c r="T2618" s="11">
        <f t="shared" si="515"/>
        <v>42241.99454861111</v>
      </c>
    </row>
    <row r="2619" spans="1:20" ht="42.75" x14ac:dyDescent="0.4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516"/>
        <v>0.11394712853236098</v>
      </c>
      <c r="P2619">
        <f t="shared" si="527"/>
        <v>0.17552000000000001</v>
      </c>
      <c r="Q2619" t="str">
        <f t="shared" si="528"/>
        <v>technology</v>
      </c>
      <c r="R2619" t="str">
        <f t="shared" si="529"/>
        <v>space exploration</v>
      </c>
      <c r="S2619" s="11">
        <f t="shared" si="514"/>
        <v>41902.874432870369</v>
      </c>
      <c r="T2619" s="11">
        <f t="shared" si="515"/>
        <v>41932.874432870369</v>
      </c>
    </row>
    <row r="2620" spans="1:20" ht="28.5" x14ac:dyDescent="0.4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516"/>
        <v>0.94888663967611331</v>
      </c>
      <c r="P2620">
        <f t="shared" si="527"/>
        <v>31.616</v>
      </c>
      <c r="Q2620" t="str">
        <f t="shared" si="528"/>
        <v>technology</v>
      </c>
      <c r="R2620" t="str">
        <f t="shared" si="529"/>
        <v>space exploration</v>
      </c>
      <c r="S2620" s="11">
        <f t="shared" si="514"/>
        <v>42279.792372685188</v>
      </c>
      <c r="T2620" s="11">
        <f t="shared" si="515"/>
        <v>42339.834039351852</v>
      </c>
    </row>
    <row r="2621" spans="1:20" ht="42.75" x14ac:dyDescent="0.4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516"/>
        <v>0.53078556263269638</v>
      </c>
      <c r="P2621">
        <f t="shared" si="527"/>
        <v>0.12559999999999999</v>
      </c>
      <c r="Q2621" t="str">
        <f t="shared" si="528"/>
        <v>technology</v>
      </c>
      <c r="R2621" t="str">
        <f t="shared" si="529"/>
        <v>space exploration</v>
      </c>
      <c r="S2621" s="11">
        <f t="shared" si="514"/>
        <v>42273.884305555555</v>
      </c>
      <c r="T2621" s="11">
        <f t="shared" si="515"/>
        <v>42300.458333333328</v>
      </c>
    </row>
    <row r="2622" spans="1:20" ht="42.75" x14ac:dyDescent="0.4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516"/>
        <v>0.69612525970826999</v>
      </c>
      <c r="P2622">
        <f t="shared" si="527"/>
        <v>93.373999999999995</v>
      </c>
      <c r="Q2622" t="str">
        <f t="shared" si="528"/>
        <v>technology</v>
      </c>
      <c r="R2622" t="str">
        <f t="shared" si="529"/>
        <v>space exploration</v>
      </c>
      <c r="S2622" s="11">
        <f t="shared" si="514"/>
        <v>42251.16715277778</v>
      </c>
      <c r="T2622" s="11">
        <f t="shared" si="515"/>
        <v>42288.041666666672</v>
      </c>
    </row>
    <row r="2623" spans="1:20" ht="42.75" x14ac:dyDescent="0.4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516"/>
        <v>0.6854949273375377</v>
      </c>
      <c r="P2623">
        <f t="shared" si="527"/>
        <v>0.33664615384615387</v>
      </c>
      <c r="Q2623" t="str">
        <f t="shared" si="528"/>
        <v>technology</v>
      </c>
      <c r="R2623" t="str">
        <f t="shared" si="529"/>
        <v>space exploration</v>
      </c>
      <c r="S2623" s="11">
        <f t="shared" si="514"/>
        <v>42115.74754629629</v>
      </c>
      <c r="T2623" s="11">
        <f t="shared" si="515"/>
        <v>42145.74754629629</v>
      </c>
    </row>
    <row r="2624" spans="1:20" ht="42.75" x14ac:dyDescent="0.4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516"/>
        <v>0.76228808391267233</v>
      </c>
      <c r="P2624">
        <f t="shared" si="527"/>
        <v>0.131184</v>
      </c>
      <c r="Q2624" t="str">
        <f t="shared" si="528"/>
        <v>technology</v>
      </c>
      <c r="R2624" t="str">
        <f t="shared" si="529"/>
        <v>space exploration</v>
      </c>
      <c r="S2624" s="11">
        <f t="shared" si="514"/>
        <v>42689.74324074074</v>
      </c>
      <c r="T2624" s="11">
        <f t="shared" si="515"/>
        <v>42734.74324074074</v>
      </c>
    </row>
    <row r="2625" spans="1:20" ht="42.75" x14ac:dyDescent="0.4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516"/>
        <v>0.8771929824561403</v>
      </c>
      <c r="P2625">
        <f t="shared" si="527"/>
        <v>1.52</v>
      </c>
      <c r="Q2625" t="str">
        <f t="shared" si="528"/>
        <v>technology</v>
      </c>
      <c r="R2625" t="str">
        <f t="shared" si="529"/>
        <v>space exploration</v>
      </c>
      <c r="S2625" s="11">
        <f t="shared" si="514"/>
        <v>42692.256550925929</v>
      </c>
      <c r="T2625" s="11">
        <f t="shared" si="515"/>
        <v>42706.256550925929</v>
      </c>
    </row>
    <row r="2626" spans="1:20" ht="42.75" x14ac:dyDescent="0.4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si="516"/>
        <v>7.2494203861856857E-2</v>
      </c>
      <c r="P2626">
        <f t="shared" si="527"/>
        <v>55.176824999999994</v>
      </c>
      <c r="Q2626" t="str">
        <f t="shared" si="528"/>
        <v>technology</v>
      </c>
      <c r="R2626" t="str">
        <f t="shared" si="529"/>
        <v>space exploration</v>
      </c>
      <c r="S2626" s="11">
        <f t="shared" si="514"/>
        <v>41144.42155092593</v>
      </c>
      <c r="T2626" s="11">
        <f t="shared" si="515"/>
        <v>41165.42155092593</v>
      </c>
    </row>
    <row r="2627" spans="1:20" ht="42.75" x14ac:dyDescent="0.4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ref="O2627:O2690" si="530">$D2627/$E2627</f>
        <v>0.10460251046025104</v>
      </c>
      <c r="P2627">
        <f t="shared" si="527"/>
        <v>0.17924999999999999</v>
      </c>
      <c r="Q2627" t="str">
        <f t="shared" si="528"/>
        <v>technology</v>
      </c>
      <c r="R2627" t="str">
        <f t="shared" si="529"/>
        <v>space exploration</v>
      </c>
      <c r="S2627" s="11">
        <f t="shared" ref="S2627:S2690" si="531">(((J2627/60)/60)/24)+DATE(1970,1,1)</f>
        <v>42658.810277777782</v>
      </c>
      <c r="T2627" s="11">
        <f t="shared" ref="T2627:T2690" si="532">(((I2627/60)/60)/24)+DATE(1970,1,1)</f>
        <v>42683.851944444439</v>
      </c>
    </row>
    <row r="2628" spans="1:20" ht="42.75" x14ac:dyDescent="0.4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530"/>
        <v>0.8928571428571429</v>
      </c>
      <c r="P2628">
        <f t="shared" si="527"/>
        <v>18.666666666666668</v>
      </c>
      <c r="Q2628" t="str">
        <f t="shared" si="528"/>
        <v>technology</v>
      </c>
      <c r="R2628" t="str">
        <f t="shared" si="529"/>
        <v>space exploration</v>
      </c>
      <c r="S2628" s="11">
        <f t="shared" si="531"/>
        <v>42128.628113425926</v>
      </c>
      <c r="T2628" s="11">
        <f t="shared" si="532"/>
        <v>42158.628113425926</v>
      </c>
    </row>
    <row r="2629" spans="1:20" ht="42.75" x14ac:dyDescent="0.4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530"/>
        <v>0.15463917525773196</v>
      </c>
      <c r="P2629">
        <f t="shared" si="527"/>
        <v>0.38800000000000001</v>
      </c>
      <c r="Q2629" t="str">
        <f t="shared" si="528"/>
        <v>technology</v>
      </c>
      <c r="R2629" t="str">
        <f t="shared" si="529"/>
        <v>space exploration</v>
      </c>
      <c r="S2629" s="11">
        <f t="shared" si="531"/>
        <v>42304.829409722224</v>
      </c>
      <c r="T2629" s="11">
        <f t="shared" si="532"/>
        <v>42334.871076388896</v>
      </c>
    </row>
    <row r="2630" spans="1:20" ht="28.5" x14ac:dyDescent="0.4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530"/>
        <v>0.90604751619870405</v>
      </c>
      <c r="P2630">
        <f t="shared" si="527"/>
        <v>6.1733333333333329</v>
      </c>
      <c r="Q2630" t="str">
        <f t="shared" si="528"/>
        <v>technology</v>
      </c>
      <c r="R2630" t="str">
        <f t="shared" si="529"/>
        <v>space exploration</v>
      </c>
      <c r="S2630" s="11">
        <f t="shared" si="531"/>
        <v>41953.966053240743</v>
      </c>
      <c r="T2630" s="11">
        <f t="shared" si="532"/>
        <v>41973.966053240743</v>
      </c>
    </row>
    <row r="2631" spans="1:20" ht="28.5" x14ac:dyDescent="0.4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530"/>
        <v>0.78284014404258651</v>
      </c>
      <c r="P2631">
        <f t="shared" si="527"/>
        <v>7.6126340882002381</v>
      </c>
      <c r="Q2631" t="str">
        <f t="shared" si="528"/>
        <v>technology</v>
      </c>
      <c r="R2631" t="str">
        <f t="shared" si="529"/>
        <v>space exploration</v>
      </c>
      <c r="S2631" s="11">
        <f t="shared" si="531"/>
        <v>42108.538449074069</v>
      </c>
      <c r="T2631" s="11">
        <f t="shared" si="532"/>
        <v>42138.538449074069</v>
      </c>
    </row>
    <row r="2632" spans="1:20" ht="42.75" x14ac:dyDescent="0.4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530"/>
        <v>0.6333122229259025</v>
      </c>
      <c r="P2632">
        <f t="shared" si="527"/>
        <v>0.63160000000000005</v>
      </c>
      <c r="Q2632" t="str">
        <f t="shared" si="528"/>
        <v>technology</v>
      </c>
      <c r="R2632" t="str">
        <f t="shared" si="529"/>
        <v>space exploration</v>
      </c>
      <c r="S2632" s="11">
        <f t="shared" si="531"/>
        <v>42524.105462962965</v>
      </c>
      <c r="T2632" s="11">
        <f t="shared" si="532"/>
        <v>42551.416666666672</v>
      </c>
    </row>
    <row r="2633" spans="1:20" ht="42.75" x14ac:dyDescent="0.4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530"/>
        <v>0.87210379779401348</v>
      </c>
      <c r="P2633">
        <f t="shared" si="527"/>
        <v>11.466524999999999</v>
      </c>
      <c r="Q2633" t="str">
        <f t="shared" si="528"/>
        <v>technology</v>
      </c>
      <c r="R2633" t="str">
        <f t="shared" si="529"/>
        <v>space exploration</v>
      </c>
      <c r="S2633" s="11">
        <f t="shared" si="531"/>
        <v>42218.169293981482</v>
      </c>
      <c r="T2633" s="11">
        <f t="shared" si="532"/>
        <v>42246.169293981482</v>
      </c>
    </row>
    <row r="2634" spans="1:20" ht="42.75" x14ac:dyDescent="0.4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530"/>
        <v>0.72987721691678031</v>
      </c>
      <c r="P2634">
        <f t="shared" si="527"/>
        <v>7.3300000000000004E-2</v>
      </c>
      <c r="Q2634" t="str">
        <f t="shared" si="528"/>
        <v>technology</v>
      </c>
      <c r="R2634" t="str">
        <f t="shared" si="529"/>
        <v>space exploration</v>
      </c>
      <c r="S2634" s="11">
        <f t="shared" si="531"/>
        <v>42494.061793981484</v>
      </c>
      <c r="T2634" s="11">
        <f t="shared" si="532"/>
        <v>42519.061793981484</v>
      </c>
    </row>
    <row r="2635" spans="1:20" ht="42.75" x14ac:dyDescent="0.4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530"/>
        <v>0.28199199142744347</v>
      </c>
      <c r="P2635">
        <f t="shared" si="527"/>
        <v>16.571028037383179</v>
      </c>
      <c r="Q2635" t="str">
        <f t="shared" si="528"/>
        <v>technology</v>
      </c>
      <c r="R2635" t="str">
        <f t="shared" si="529"/>
        <v>space exploration</v>
      </c>
      <c r="S2635" s="11">
        <f t="shared" si="531"/>
        <v>41667.823287037041</v>
      </c>
      <c r="T2635" s="11">
        <f t="shared" si="532"/>
        <v>41697.958333333336</v>
      </c>
    </row>
    <row r="2636" spans="1:20" ht="42.75" x14ac:dyDescent="0.4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530"/>
        <v>0.94320486815415816</v>
      </c>
      <c r="P2636">
        <f t="shared" si="527"/>
        <v>0.19719999999999999</v>
      </c>
      <c r="Q2636" t="str">
        <f t="shared" si="528"/>
        <v>technology</v>
      </c>
      <c r="R2636" t="str">
        <f t="shared" si="529"/>
        <v>space exploration</v>
      </c>
      <c r="S2636" s="11">
        <f t="shared" si="531"/>
        <v>42612.656493055561</v>
      </c>
      <c r="T2636" s="11">
        <f t="shared" si="532"/>
        <v>42642.656493055561</v>
      </c>
    </row>
    <row r="2637" spans="1:20" ht="42.75" x14ac:dyDescent="0.4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530"/>
        <v>1</v>
      </c>
      <c r="P2637">
        <f t="shared" si="527"/>
        <v>12.365591397849462</v>
      </c>
      <c r="Q2637" t="str">
        <f t="shared" si="528"/>
        <v>technology</v>
      </c>
      <c r="R2637" t="str">
        <f t="shared" si="529"/>
        <v>space exploration</v>
      </c>
      <c r="S2637" s="11">
        <f t="shared" si="531"/>
        <v>42037.950937500005</v>
      </c>
      <c r="T2637" s="11">
        <f t="shared" si="532"/>
        <v>42072.909270833334</v>
      </c>
    </row>
    <row r="2638" spans="1:20" ht="42.75" x14ac:dyDescent="0.4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530"/>
        <v>0.53390282968499736</v>
      </c>
      <c r="P2638">
        <f t="shared" si="527"/>
        <v>0.16286956521739129</v>
      </c>
      <c r="Q2638" t="str">
        <f t="shared" si="528"/>
        <v>technology</v>
      </c>
      <c r="R2638" t="str">
        <f t="shared" si="529"/>
        <v>space exploration</v>
      </c>
      <c r="S2638" s="11">
        <f t="shared" si="531"/>
        <v>42636.614745370374</v>
      </c>
      <c r="T2638" s="11">
        <f t="shared" si="532"/>
        <v>42659.041666666672</v>
      </c>
    </row>
    <row r="2639" spans="1:20" ht="28.5" x14ac:dyDescent="0.4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530"/>
        <v>0.60168471720818295</v>
      </c>
      <c r="P2639">
        <f t="shared" si="527"/>
        <v>0.83099999999999996</v>
      </c>
      <c r="Q2639" t="str">
        <f t="shared" si="528"/>
        <v>technology</v>
      </c>
      <c r="R2639" t="str">
        <f t="shared" si="529"/>
        <v>space exploration</v>
      </c>
      <c r="S2639" s="11">
        <f t="shared" si="531"/>
        <v>42639.549479166672</v>
      </c>
      <c r="T2639" s="11">
        <f t="shared" si="532"/>
        <v>42655.549479166672</v>
      </c>
    </row>
    <row r="2640" spans="1:20" ht="42.75" x14ac:dyDescent="0.4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530"/>
        <v>0.98300283286118983</v>
      </c>
      <c r="P2640">
        <f t="shared" si="527"/>
        <v>0.70599999999999996</v>
      </c>
      <c r="Q2640" t="str">
        <f t="shared" si="528"/>
        <v>technology</v>
      </c>
      <c r="R2640" t="str">
        <f t="shared" si="529"/>
        <v>space exploration</v>
      </c>
      <c r="S2640" s="11">
        <f t="shared" si="531"/>
        <v>41989.913136574076</v>
      </c>
      <c r="T2640" s="11">
        <f t="shared" si="532"/>
        <v>42019.913136574076</v>
      </c>
    </row>
    <row r="2641" spans="1:20" ht="42.75" x14ac:dyDescent="0.4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530"/>
        <v>0.6097560975609756</v>
      </c>
      <c r="P2641">
        <f t="shared" si="527"/>
        <v>1.4178674351585014</v>
      </c>
      <c r="Q2641" t="str">
        <f t="shared" si="528"/>
        <v>technology</v>
      </c>
      <c r="R2641" t="str">
        <f t="shared" si="529"/>
        <v>space exploration</v>
      </c>
      <c r="S2641" s="11">
        <f t="shared" si="531"/>
        <v>42024.86513888889</v>
      </c>
      <c r="T2641" s="11">
        <f t="shared" si="532"/>
        <v>42054.86513888889</v>
      </c>
    </row>
    <row r="2642" spans="1:20" ht="57" x14ac:dyDescent="0.4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530"/>
        <v>0.94637223974763407</v>
      </c>
      <c r="P2642">
        <f t="shared" si="527"/>
        <v>10.566666666666666</v>
      </c>
      <c r="Q2642" t="str">
        <f t="shared" si="528"/>
        <v>technology</v>
      </c>
      <c r="R2642" t="str">
        <f t="shared" si="529"/>
        <v>space exploration</v>
      </c>
      <c r="S2642" s="11">
        <f t="shared" si="531"/>
        <v>42103.160578703704</v>
      </c>
      <c r="T2642" s="11">
        <f t="shared" si="532"/>
        <v>42163.160578703704</v>
      </c>
    </row>
    <row r="2643" spans="1:20" ht="28.5" x14ac:dyDescent="0.4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530"/>
        <v>100</v>
      </c>
      <c r="P2643">
        <f t="shared" si="527"/>
        <v>5.0000000000000001E-3</v>
      </c>
      <c r="Q2643" t="str">
        <f t="shared" si="528"/>
        <v>technology</v>
      </c>
      <c r="R2643" t="str">
        <f t="shared" si="529"/>
        <v>space exploration</v>
      </c>
      <c r="S2643" s="11">
        <f t="shared" si="531"/>
        <v>41880.827118055553</v>
      </c>
      <c r="T2643" s="11">
        <f t="shared" si="532"/>
        <v>41897.839583333334</v>
      </c>
    </row>
    <row r="2644" spans="1:20" ht="57" x14ac:dyDescent="0.4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 t="str">
        <f>IFERROR($D2644/$E2644,"0")</f>
        <v>0</v>
      </c>
      <c r="P2644">
        <f>AVERAGE(E2644,D2644)</f>
        <v>250000</v>
      </c>
      <c r="Q2644" t="str">
        <f t="shared" si="528"/>
        <v>technology</v>
      </c>
      <c r="R2644" t="str">
        <f t="shared" si="529"/>
        <v>space exploration</v>
      </c>
      <c r="S2644" s="11">
        <f t="shared" si="531"/>
        <v>42536.246620370366</v>
      </c>
      <c r="T2644" s="11">
        <f t="shared" si="532"/>
        <v>42566.289583333331</v>
      </c>
    </row>
    <row r="2645" spans="1:20" ht="42.75" x14ac:dyDescent="0.4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530"/>
        <v>2.9797616673387521</v>
      </c>
      <c r="P2645">
        <f t="shared" ref="P2645:P2687" si="533">AVERAGE($E2645/$D2644)</f>
        <v>0.67119461999999996</v>
      </c>
      <c r="Q2645" t="str">
        <f t="shared" si="528"/>
        <v>technology</v>
      </c>
      <c r="R2645" t="str">
        <f t="shared" si="529"/>
        <v>space exploration</v>
      </c>
      <c r="S2645" s="11">
        <f t="shared" si="531"/>
        <v>42689.582349537035</v>
      </c>
      <c r="T2645" s="11">
        <f t="shared" si="532"/>
        <v>42725.332638888889</v>
      </c>
    </row>
    <row r="2646" spans="1:20" ht="42.75" x14ac:dyDescent="0.4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530"/>
        <v>48.709206039941549</v>
      </c>
      <c r="P2646">
        <f t="shared" si="533"/>
        <v>2.0530000000000001E-3</v>
      </c>
      <c r="Q2646" t="str">
        <f t="shared" si="528"/>
        <v>technology</v>
      </c>
      <c r="R2646" t="str">
        <f t="shared" si="529"/>
        <v>space exploration</v>
      </c>
      <c r="S2646" s="11">
        <f t="shared" si="531"/>
        <v>42774.792071759264</v>
      </c>
      <c r="T2646" s="11">
        <f t="shared" si="532"/>
        <v>42804.792071759264</v>
      </c>
    </row>
    <row r="2647" spans="1:20" ht="42.75" x14ac:dyDescent="0.4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530"/>
        <v>9.5238095238095237</v>
      </c>
      <c r="P2647">
        <f t="shared" si="533"/>
        <v>2.1000000000000001E-2</v>
      </c>
      <c r="Q2647" t="str">
        <f t="shared" si="528"/>
        <v>technology</v>
      </c>
      <c r="R2647" t="str">
        <f t="shared" si="529"/>
        <v>space exploration</v>
      </c>
      <c r="S2647" s="11">
        <f t="shared" si="531"/>
        <v>41921.842627314814</v>
      </c>
      <c r="T2647" s="11">
        <f t="shared" si="532"/>
        <v>41951.884293981479</v>
      </c>
    </row>
    <row r="2648" spans="1:20" ht="42.75" x14ac:dyDescent="0.4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530"/>
        <v>11.880316738748508</v>
      </c>
      <c r="P2648">
        <f t="shared" si="533"/>
        <v>2.1043210000000001</v>
      </c>
      <c r="Q2648" t="str">
        <f t="shared" si="528"/>
        <v>technology</v>
      </c>
      <c r="R2648" t="str">
        <f t="shared" si="529"/>
        <v>space exploration</v>
      </c>
      <c r="S2648" s="11">
        <f t="shared" si="531"/>
        <v>42226.313298611116</v>
      </c>
      <c r="T2648" s="11">
        <f t="shared" si="532"/>
        <v>42256.313298611116</v>
      </c>
    </row>
    <row r="2649" spans="1:20" ht="42.75" x14ac:dyDescent="0.4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530"/>
        <v>69.444444444444443</v>
      </c>
      <c r="P2649">
        <f t="shared" si="533"/>
        <v>7.2000000000000002E-5</v>
      </c>
      <c r="Q2649" t="str">
        <f t="shared" si="528"/>
        <v>technology</v>
      </c>
      <c r="R2649" t="str">
        <f t="shared" si="529"/>
        <v>space exploration</v>
      </c>
      <c r="S2649" s="11">
        <f t="shared" si="531"/>
        <v>42200.261793981481</v>
      </c>
      <c r="T2649" s="11">
        <f t="shared" si="532"/>
        <v>42230.261793981481</v>
      </c>
    </row>
    <row r="2650" spans="1:20" ht="42.75" x14ac:dyDescent="0.4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530"/>
        <v>113.20754716981132</v>
      </c>
      <c r="P2650">
        <f t="shared" si="533"/>
        <v>4.24E-2</v>
      </c>
      <c r="Q2650" t="str">
        <f t="shared" si="528"/>
        <v>technology</v>
      </c>
      <c r="R2650" t="str">
        <f t="shared" si="529"/>
        <v>space exploration</v>
      </c>
      <c r="S2650" s="11">
        <f t="shared" si="531"/>
        <v>42408.714814814812</v>
      </c>
      <c r="T2650" s="11">
        <f t="shared" si="532"/>
        <v>42438.714814814812</v>
      </c>
    </row>
    <row r="2651" spans="1:20" ht="28.5" x14ac:dyDescent="0.4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530"/>
        <v>1008.0645161290323</v>
      </c>
      <c r="P2651">
        <f t="shared" si="533"/>
        <v>1.0333333333333333E-2</v>
      </c>
      <c r="Q2651" t="str">
        <f t="shared" si="528"/>
        <v>technology</v>
      </c>
      <c r="R2651" t="str">
        <f t="shared" si="529"/>
        <v>space exploration</v>
      </c>
      <c r="S2651" s="11">
        <f t="shared" si="531"/>
        <v>42341.99700231482</v>
      </c>
      <c r="T2651" s="11">
        <f t="shared" si="532"/>
        <v>42401.99700231482</v>
      </c>
    </row>
    <row r="2652" spans="1:20" ht="57" x14ac:dyDescent="0.4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530"/>
        <v>167.5977653631285</v>
      </c>
      <c r="P2652">
        <f t="shared" si="533"/>
        <v>2.8639999999999998E-3</v>
      </c>
      <c r="Q2652" t="str">
        <f t="shared" si="528"/>
        <v>technology</v>
      </c>
      <c r="R2652" t="str">
        <f t="shared" si="529"/>
        <v>space exploration</v>
      </c>
      <c r="S2652" s="11">
        <f t="shared" si="531"/>
        <v>42695.624340277776</v>
      </c>
      <c r="T2652" s="11">
        <f t="shared" si="532"/>
        <v>42725.624340277776</v>
      </c>
    </row>
    <row r="2653" spans="1:20" ht="42.75" x14ac:dyDescent="0.4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530"/>
        <v>53.506592776609978</v>
      </c>
      <c r="P2653">
        <f t="shared" si="533"/>
        <v>8.7216666666666665E-2</v>
      </c>
      <c r="Q2653" t="str">
        <f t="shared" si="528"/>
        <v>technology</v>
      </c>
      <c r="R2653" t="str">
        <f t="shared" si="529"/>
        <v>space exploration</v>
      </c>
      <c r="S2653" s="11">
        <f t="shared" si="531"/>
        <v>42327.805659722217</v>
      </c>
      <c r="T2653" s="11">
        <f t="shared" si="532"/>
        <v>42355.805659722217</v>
      </c>
    </row>
    <row r="2654" spans="1:20" ht="42.75" x14ac:dyDescent="0.4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530"/>
        <v>112.99435028248588</v>
      </c>
      <c r="P2654">
        <f t="shared" si="533"/>
        <v>3.1607142857142858E-3</v>
      </c>
      <c r="Q2654" t="str">
        <f t="shared" si="528"/>
        <v>technology</v>
      </c>
      <c r="R2654" t="str">
        <f t="shared" si="529"/>
        <v>space exploration</v>
      </c>
      <c r="S2654" s="11">
        <f t="shared" si="531"/>
        <v>41953.158854166672</v>
      </c>
      <c r="T2654" s="11">
        <f t="shared" si="532"/>
        <v>41983.158854166672</v>
      </c>
    </row>
    <row r="2655" spans="1:20" ht="42.75" x14ac:dyDescent="0.4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530"/>
        <v>8.6793737236215112</v>
      </c>
      <c r="P2655">
        <f t="shared" si="533"/>
        <v>5.876E-2</v>
      </c>
      <c r="Q2655" t="str">
        <f t="shared" si="528"/>
        <v>technology</v>
      </c>
      <c r="R2655" t="str">
        <f t="shared" si="529"/>
        <v>space exploration</v>
      </c>
      <c r="S2655" s="11">
        <f t="shared" si="531"/>
        <v>41771.651932870373</v>
      </c>
      <c r="T2655" s="11">
        <f t="shared" si="532"/>
        <v>41803.166666666664</v>
      </c>
    </row>
    <row r="2656" spans="1:20" ht="42.75" x14ac:dyDescent="0.4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530"/>
        <v>1960.7843137254902</v>
      </c>
      <c r="P2656">
        <f t="shared" si="533"/>
        <v>1E-3</v>
      </c>
      <c r="Q2656" t="str">
        <f t="shared" si="528"/>
        <v>technology</v>
      </c>
      <c r="R2656" t="str">
        <f t="shared" si="529"/>
        <v>space exploration</v>
      </c>
      <c r="S2656" s="11">
        <f t="shared" si="531"/>
        <v>42055.600995370376</v>
      </c>
      <c r="T2656" s="11">
        <f t="shared" si="532"/>
        <v>42115.559328703705</v>
      </c>
    </row>
    <row r="2657" spans="1:20" x14ac:dyDescent="0.4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530"/>
        <v>4.7543581616481774</v>
      </c>
      <c r="P2657">
        <f t="shared" si="533"/>
        <v>3.1550000000000002E-2</v>
      </c>
      <c r="Q2657" t="str">
        <f t="shared" si="528"/>
        <v>technology</v>
      </c>
      <c r="R2657" t="str">
        <f t="shared" si="529"/>
        <v>space exploration</v>
      </c>
      <c r="S2657" s="11">
        <f t="shared" si="531"/>
        <v>42381.866284722222</v>
      </c>
      <c r="T2657" s="11">
        <f t="shared" si="532"/>
        <v>42409.833333333328</v>
      </c>
    </row>
    <row r="2658" spans="1:20" ht="28.5" x14ac:dyDescent="0.4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530"/>
        <v>8.7438064704167875</v>
      </c>
      <c r="P2658">
        <f t="shared" si="533"/>
        <v>1.1436666666666666</v>
      </c>
      <c r="Q2658" t="str">
        <f t="shared" si="528"/>
        <v>technology</v>
      </c>
      <c r="R2658" t="str">
        <f t="shared" si="529"/>
        <v>space exploration</v>
      </c>
      <c r="S2658" s="11">
        <f t="shared" si="531"/>
        <v>42767.688518518517</v>
      </c>
      <c r="T2658" s="11">
        <f t="shared" si="532"/>
        <v>42806.791666666672</v>
      </c>
    </row>
    <row r="2659" spans="1:20" ht="42.75" x14ac:dyDescent="0.4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530"/>
        <v>5.336767839925427</v>
      </c>
      <c r="P2659">
        <f t="shared" si="533"/>
        <v>3.747586666666667E-2</v>
      </c>
      <c r="Q2659" t="str">
        <f t="shared" si="528"/>
        <v>technology</v>
      </c>
      <c r="R2659" t="str">
        <f t="shared" si="529"/>
        <v>space exploration</v>
      </c>
      <c r="S2659" s="11">
        <f t="shared" si="531"/>
        <v>42551.928854166668</v>
      </c>
      <c r="T2659" s="11">
        <f t="shared" si="532"/>
        <v>42585.0625</v>
      </c>
    </row>
    <row r="2660" spans="1:20" ht="42.75" x14ac:dyDescent="0.4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530"/>
        <v>1076.9230769230769</v>
      </c>
      <c r="P2660">
        <f t="shared" si="533"/>
        <v>3.0333333333333332E-3</v>
      </c>
      <c r="Q2660" t="str">
        <f t="shared" si="528"/>
        <v>technology</v>
      </c>
      <c r="R2660" t="str">
        <f t="shared" si="529"/>
        <v>space exploration</v>
      </c>
      <c r="S2660" s="11">
        <f t="shared" si="531"/>
        <v>42551.884189814817</v>
      </c>
      <c r="T2660" s="11">
        <f t="shared" si="532"/>
        <v>42581.884189814817</v>
      </c>
    </row>
    <row r="2661" spans="1:20" x14ac:dyDescent="0.4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530"/>
        <v>36.759189797449359</v>
      </c>
      <c r="P2661">
        <f t="shared" si="533"/>
        <v>1.360204081632653E-2</v>
      </c>
      <c r="Q2661" t="str">
        <f t="shared" si="528"/>
        <v>technology</v>
      </c>
      <c r="R2661" t="str">
        <f t="shared" si="529"/>
        <v>space exploration</v>
      </c>
      <c r="S2661" s="11">
        <f t="shared" si="531"/>
        <v>42082.069560185191</v>
      </c>
      <c r="T2661" s="11">
        <f t="shared" si="532"/>
        <v>42112.069560185191</v>
      </c>
    </row>
    <row r="2662" spans="1:20" ht="42.75" x14ac:dyDescent="0.4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530"/>
        <v>1052.6315789473683</v>
      </c>
      <c r="P2662">
        <f t="shared" si="533"/>
        <v>3.8775510204081632E-4</v>
      </c>
      <c r="Q2662" t="str">
        <f t="shared" si="528"/>
        <v>technology</v>
      </c>
      <c r="R2662" t="str">
        <f t="shared" si="529"/>
        <v>space exploration</v>
      </c>
      <c r="S2662" s="11">
        <f t="shared" si="531"/>
        <v>42272.713171296295</v>
      </c>
      <c r="T2662" s="11">
        <f t="shared" si="532"/>
        <v>42332.754837962959</v>
      </c>
    </row>
    <row r="2663" spans="1:20" ht="42.75" x14ac:dyDescent="0.4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530"/>
        <v>0.97181729834791064</v>
      </c>
      <c r="P2663">
        <f t="shared" si="533"/>
        <v>0.25724999999999998</v>
      </c>
      <c r="Q2663" t="str">
        <f t="shared" si="528"/>
        <v>technology</v>
      </c>
      <c r="R2663" t="str">
        <f>RIGHT(N2663,11)</f>
        <v>makerspaces</v>
      </c>
      <c r="S2663" s="11">
        <f t="shared" si="531"/>
        <v>41542.958449074074</v>
      </c>
      <c r="T2663" s="11">
        <f t="shared" si="532"/>
        <v>41572.958449074074</v>
      </c>
    </row>
    <row r="2664" spans="1:20" ht="42.75" x14ac:dyDescent="0.4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530"/>
        <v>0.93632958801498123</v>
      </c>
      <c r="P2664">
        <f t="shared" si="533"/>
        <v>4.2720000000000002</v>
      </c>
      <c r="Q2664" t="str">
        <f t="shared" si="528"/>
        <v>technology</v>
      </c>
      <c r="R2664" t="str">
        <f t="shared" ref="R2664:R2682" si="534">RIGHT(N2664,11)</f>
        <v>makerspaces</v>
      </c>
      <c r="S2664" s="11">
        <f t="shared" si="531"/>
        <v>42207.746678240743</v>
      </c>
      <c r="T2664" s="11">
        <f t="shared" si="532"/>
        <v>42237.746678240743</v>
      </c>
    </row>
    <row r="2665" spans="1:20" ht="42.75" x14ac:dyDescent="0.4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530"/>
        <v>0.95605722002461846</v>
      </c>
      <c r="P2665">
        <f t="shared" si="533"/>
        <v>1.0459624999999999</v>
      </c>
      <c r="Q2665" t="str">
        <f t="shared" si="528"/>
        <v>technology</v>
      </c>
      <c r="R2665" t="str">
        <f t="shared" si="534"/>
        <v>makerspaces</v>
      </c>
      <c r="S2665" s="11">
        <f t="shared" si="531"/>
        <v>42222.622766203705</v>
      </c>
      <c r="T2665" s="11">
        <f t="shared" si="532"/>
        <v>42251.625</v>
      </c>
    </row>
    <row r="2666" spans="1:20" ht="42.75" x14ac:dyDescent="0.4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530"/>
        <v>0.96685082872928174</v>
      </c>
      <c r="P2666">
        <f t="shared" si="533"/>
        <v>0.90500000000000003</v>
      </c>
      <c r="Q2666" t="str">
        <f t="shared" si="528"/>
        <v>technology</v>
      </c>
      <c r="R2666" t="str">
        <f t="shared" si="534"/>
        <v>makerspaces</v>
      </c>
      <c r="S2666" s="11">
        <f t="shared" si="531"/>
        <v>42313.02542824074</v>
      </c>
      <c r="T2666" s="11">
        <f t="shared" si="532"/>
        <v>42347.290972222225</v>
      </c>
    </row>
    <row r="2667" spans="1:20" ht="42.75" x14ac:dyDescent="0.4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530"/>
        <v>0.81206496519721583</v>
      </c>
      <c r="P2667">
        <f t="shared" si="533"/>
        <v>0.24628571428571427</v>
      </c>
      <c r="Q2667" t="str">
        <f t="shared" ref="Q2667:Q2682" si="535">LEFT(N2667,10)</f>
        <v>technology</v>
      </c>
      <c r="R2667" t="str">
        <f t="shared" si="534"/>
        <v>makerspaces</v>
      </c>
      <c r="S2667" s="11">
        <f t="shared" si="531"/>
        <v>42083.895532407405</v>
      </c>
      <c r="T2667" s="11">
        <f t="shared" si="532"/>
        <v>42128.895532407405</v>
      </c>
    </row>
    <row r="2668" spans="1:20" ht="42.75" x14ac:dyDescent="0.4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530"/>
        <v>0.6277657002632222</v>
      </c>
      <c r="P2668">
        <f t="shared" si="533"/>
        <v>4.5512885714285716</v>
      </c>
      <c r="Q2668" t="str">
        <f t="shared" si="535"/>
        <v>technology</v>
      </c>
      <c r="R2668" t="str">
        <f t="shared" si="534"/>
        <v>makerspaces</v>
      </c>
      <c r="S2668" s="11">
        <f t="shared" si="531"/>
        <v>42235.764340277776</v>
      </c>
      <c r="T2668" s="11">
        <f t="shared" si="532"/>
        <v>42272.875</v>
      </c>
    </row>
    <row r="2669" spans="1:20" ht="42.75" x14ac:dyDescent="0.4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530"/>
        <v>0.90361445783132532</v>
      </c>
      <c r="P2669">
        <f t="shared" si="533"/>
        <v>0.16600000000000001</v>
      </c>
      <c r="Q2669" t="str">
        <f t="shared" si="535"/>
        <v>technology</v>
      </c>
      <c r="R2669" t="str">
        <f t="shared" si="534"/>
        <v>makerspaces</v>
      </c>
      <c r="S2669" s="11">
        <f t="shared" si="531"/>
        <v>42380.926111111112</v>
      </c>
      <c r="T2669" s="11">
        <f t="shared" si="532"/>
        <v>42410.926111111112</v>
      </c>
    </row>
    <row r="2670" spans="1:20" ht="28.5" x14ac:dyDescent="0.4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530"/>
        <v>0.58582308142940831</v>
      </c>
      <c r="P2670">
        <f t="shared" si="533"/>
        <v>1.1379999999999999</v>
      </c>
      <c r="Q2670" t="str">
        <f t="shared" si="535"/>
        <v>technology</v>
      </c>
      <c r="R2670" t="str">
        <f t="shared" si="534"/>
        <v>makerspaces</v>
      </c>
      <c r="S2670" s="11">
        <f t="shared" si="531"/>
        <v>42275.588715277772</v>
      </c>
      <c r="T2670" s="11">
        <f t="shared" si="532"/>
        <v>42317.60555555555</v>
      </c>
    </row>
    <row r="2671" spans="1:20" ht="42.75" x14ac:dyDescent="0.4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530"/>
        <v>0.79920079920079923</v>
      </c>
      <c r="P2671">
        <f t="shared" si="533"/>
        <v>1.0009999999999999</v>
      </c>
      <c r="Q2671" t="str">
        <f t="shared" si="535"/>
        <v>technology</v>
      </c>
      <c r="R2671" t="str">
        <f t="shared" si="534"/>
        <v>makerspaces</v>
      </c>
      <c r="S2671" s="11">
        <f t="shared" si="531"/>
        <v>42319.035833333335</v>
      </c>
      <c r="T2671" s="11">
        <f t="shared" si="532"/>
        <v>42379.035833333335</v>
      </c>
    </row>
    <row r="2672" spans="1:20" ht="42.75" x14ac:dyDescent="0.4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530"/>
        <v>15.586372745490982</v>
      </c>
      <c r="P2672">
        <f t="shared" si="533"/>
        <v>3.1187499999999999</v>
      </c>
      <c r="Q2672" t="str">
        <f t="shared" si="535"/>
        <v>technology</v>
      </c>
      <c r="R2672" t="str">
        <f t="shared" si="534"/>
        <v>makerspaces</v>
      </c>
      <c r="S2672" s="11">
        <f t="shared" si="531"/>
        <v>41821.020601851851</v>
      </c>
      <c r="T2672" s="11">
        <f t="shared" si="532"/>
        <v>41849.020601851851</v>
      </c>
    </row>
    <row r="2673" spans="1:20" ht="42.75" x14ac:dyDescent="0.4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530"/>
        <v>8.8152327221438647</v>
      </c>
      <c r="P2673">
        <f t="shared" si="533"/>
        <v>7.2927381197284508E-2</v>
      </c>
      <c r="Q2673" t="str">
        <f t="shared" si="535"/>
        <v>technology</v>
      </c>
      <c r="R2673" t="str">
        <f t="shared" si="534"/>
        <v>makerspaces</v>
      </c>
      <c r="S2673" s="11">
        <f t="shared" si="531"/>
        <v>41962.749027777783</v>
      </c>
      <c r="T2673" s="11">
        <f t="shared" si="532"/>
        <v>41992.818055555559</v>
      </c>
    </row>
    <row r="2674" spans="1:20" ht="42.75" x14ac:dyDescent="0.4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530"/>
        <v>3.0129557095510697</v>
      </c>
      <c r="P2674">
        <f t="shared" si="533"/>
        <v>0.13275999999999999</v>
      </c>
      <c r="Q2674" t="str">
        <f t="shared" si="535"/>
        <v>technology</v>
      </c>
      <c r="R2674" t="str">
        <f t="shared" si="534"/>
        <v>makerspaces</v>
      </c>
      <c r="S2674" s="11">
        <f t="shared" si="531"/>
        <v>42344.884143518517</v>
      </c>
      <c r="T2674" s="11">
        <f t="shared" si="532"/>
        <v>42366.25</v>
      </c>
    </row>
    <row r="2675" spans="1:20" ht="42.75" x14ac:dyDescent="0.4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530"/>
        <v>3.6258158085569252</v>
      </c>
      <c r="P2675">
        <f t="shared" si="533"/>
        <v>1.1032</v>
      </c>
      <c r="Q2675" t="str">
        <f t="shared" si="535"/>
        <v>technology</v>
      </c>
      <c r="R2675" t="str">
        <f t="shared" si="534"/>
        <v>makerspaces</v>
      </c>
      <c r="S2675" s="11">
        <f t="shared" si="531"/>
        <v>41912.541655092595</v>
      </c>
      <c r="T2675" s="11">
        <f t="shared" si="532"/>
        <v>41941.947916666664</v>
      </c>
    </row>
    <row r="2676" spans="1:20" ht="57" x14ac:dyDescent="0.4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530"/>
        <v>1.5913430935709738</v>
      </c>
      <c r="P2676">
        <f t="shared" si="533"/>
        <v>0.54984999999999995</v>
      </c>
      <c r="Q2676" t="str">
        <f t="shared" si="535"/>
        <v>technology</v>
      </c>
      <c r="R2676" t="str">
        <f t="shared" si="534"/>
        <v>makerspaces</v>
      </c>
      <c r="S2676" s="11">
        <f t="shared" si="531"/>
        <v>42529.632754629631</v>
      </c>
      <c r="T2676" s="11">
        <f t="shared" si="532"/>
        <v>42556.207638888889</v>
      </c>
    </row>
    <row r="2677" spans="1:20" ht="42.75" x14ac:dyDescent="0.4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530"/>
        <v>13.178703215603585</v>
      </c>
      <c r="P2677">
        <f t="shared" si="533"/>
        <v>5.4199999999999998E-2</v>
      </c>
      <c r="Q2677" t="str">
        <f t="shared" si="535"/>
        <v>technology</v>
      </c>
      <c r="R2677" t="str">
        <f t="shared" si="534"/>
        <v>makerspaces</v>
      </c>
      <c r="S2677" s="11">
        <f t="shared" si="531"/>
        <v>41923.857511574075</v>
      </c>
      <c r="T2677" s="11">
        <f t="shared" si="532"/>
        <v>41953.899178240739</v>
      </c>
    </row>
    <row r="2678" spans="1:20" ht="42.75" x14ac:dyDescent="0.4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530"/>
        <v>1.9848771266540643</v>
      </c>
      <c r="P2678">
        <f t="shared" si="533"/>
        <v>4.2320000000000003E-2</v>
      </c>
      <c r="Q2678" t="str">
        <f t="shared" si="535"/>
        <v>technology</v>
      </c>
      <c r="R2678" t="str">
        <f t="shared" si="534"/>
        <v>makerspaces</v>
      </c>
      <c r="S2678" s="11">
        <f t="shared" si="531"/>
        <v>42482.624699074076</v>
      </c>
      <c r="T2678" s="11">
        <f t="shared" si="532"/>
        <v>42512.624699074076</v>
      </c>
    </row>
    <row r="2679" spans="1:20" ht="42.75" x14ac:dyDescent="0.4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530"/>
        <v>5.7101024890190333</v>
      </c>
      <c r="P2679">
        <f t="shared" si="533"/>
        <v>1.6261904761904762</v>
      </c>
      <c r="Q2679" t="str">
        <f t="shared" si="535"/>
        <v>technology</v>
      </c>
      <c r="R2679" t="str">
        <f t="shared" si="534"/>
        <v>makerspaces</v>
      </c>
      <c r="S2679" s="11">
        <f t="shared" si="531"/>
        <v>41793.029432870368</v>
      </c>
      <c r="T2679" s="11">
        <f t="shared" si="532"/>
        <v>41823.029432870368</v>
      </c>
    </row>
    <row r="2680" spans="1:20" ht="42.75" x14ac:dyDescent="0.4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530"/>
        <v>7272.727272727273</v>
      </c>
      <c r="P2680">
        <f t="shared" si="533"/>
        <v>5.6410256410256411E-2</v>
      </c>
      <c r="Q2680" t="str">
        <f t="shared" si="535"/>
        <v>technology</v>
      </c>
      <c r="R2680" t="str">
        <f t="shared" si="534"/>
        <v>makerspaces</v>
      </c>
      <c r="S2680" s="11">
        <f t="shared" si="531"/>
        <v>42241.798206018517</v>
      </c>
      <c r="T2680" s="11">
        <f t="shared" si="532"/>
        <v>42271.798206018517</v>
      </c>
    </row>
    <row r="2681" spans="1:20" ht="42.75" x14ac:dyDescent="0.4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530"/>
        <v>303.030303030303</v>
      </c>
      <c r="P2681">
        <f t="shared" si="533"/>
        <v>1.6500000000000001E-5</v>
      </c>
      <c r="Q2681" t="str">
        <f t="shared" si="535"/>
        <v>technology</v>
      </c>
      <c r="R2681" t="str">
        <f t="shared" si="534"/>
        <v>makerspaces</v>
      </c>
      <c r="S2681" s="11">
        <f t="shared" si="531"/>
        <v>42033.001087962963</v>
      </c>
      <c r="T2681" s="11">
        <f t="shared" si="532"/>
        <v>42063.001087962963</v>
      </c>
    </row>
    <row r="2682" spans="1:20" x14ac:dyDescent="0.4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530"/>
        <v>115.94202898550725</v>
      </c>
      <c r="P2682">
        <f t="shared" si="533"/>
        <v>6.8999999999999999E-3</v>
      </c>
      <c r="Q2682" t="str">
        <f t="shared" si="535"/>
        <v>technology</v>
      </c>
      <c r="R2682" t="str">
        <f t="shared" si="534"/>
        <v>makerspaces</v>
      </c>
      <c r="S2682" s="11">
        <f t="shared" si="531"/>
        <v>42436.211701388893</v>
      </c>
      <c r="T2682" s="11">
        <f t="shared" si="532"/>
        <v>42466.170034722221</v>
      </c>
    </row>
    <row r="2683" spans="1:20" ht="42.75" x14ac:dyDescent="0.4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530"/>
        <v>145.45454545454547</v>
      </c>
      <c r="P2683">
        <f t="shared" si="533"/>
        <v>1.71875E-3</v>
      </c>
      <c r="Q2683" t="str">
        <f t="shared" ref="Q2683:Q2702" si="536">LEFT(N2683,4)</f>
        <v>food</v>
      </c>
      <c r="R2683" t="str">
        <f>RIGHT(N2683,11)</f>
        <v>food trucks</v>
      </c>
      <c r="S2683" s="11">
        <f t="shared" si="531"/>
        <v>41805.895254629628</v>
      </c>
      <c r="T2683" s="11">
        <f t="shared" si="532"/>
        <v>41830.895254629628</v>
      </c>
    </row>
    <row r="2684" spans="1:20" ht="42.75" x14ac:dyDescent="0.4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530"/>
        <v>3.5335689045936394</v>
      </c>
      <c r="P2684">
        <f t="shared" si="533"/>
        <v>0.21224999999999999</v>
      </c>
      <c r="Q2684" t="str">
        <f t="shared" si="536"/>
        <v>food</v>
      </c>
      <c r="R2684" t="str">
        <f t="shared" ref="R2684:R2702" si="537">RIGHT(N2684,11)</f>
        <v>food trucks</v>
      </c>
      <c r="S2684" s="11">
        <f t="shared" si="531"/>
        <v>41932.871990740743</v>
      </c>
      <c r="T2684" s="11">
        <f t="shared" si="532"/>
        <v>41965.249305555553</v>
      </c>
    </row>
    <row r="2685" spans="1:20" ht="42.75" x14ac:dyDescent="0.4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530"/>
        <v>416.66666666666669</v>
      </c>
      <c r="P2685">
        <f t="shared" si="533"/>
        <v>6.0000000000000001E-3</v>
      </c>
      <c r="Q2685" t="str">
        <f t="shared" si="536"/>
        <v>food</v>
      </c>
      <c r="R2685" t="str">
        <f t="shared" si="537"/>
        <v>food trucks</v>
      </c>
      <c r="S2685" s="11">
        <f t="shared" si="531"/>
        <v>42034.75509259259</v>
      </c>
      <c r="T2685" s="11">
        <f t="shared" si="532"/>
        <v>42064.75509259259</v>
      </c>
    </row>
    <row r="2686" spans="1:20" ht="42.75" x14ac:dyDescent="0.4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530"/>
        <v>87.5</v>
      </c>
      <c r="P2686">
        <f t="shared" si="533"/>
        <v>5.3333333333333337E-2</v>
      </c>
      <c r="Q2686" t="str">
        <f t="shared" si="536"/>
        <v>food</v>
      </c>
      <c r="R2686" t="str">
        <f t="shared" si="537"/>
        <v>food trucks</v>
      </c>
      <c r="S2686" s="11">
        <f t="shared" si="531"/>
        <v>41820.914641203701</v>
      </c>
      <c r="T2686" s="11">
        <f t="shared" si="532"/>
        <v>41860.914641203701</v>
      </c>
    </row>
    <row r="2687" spans="1:20" ht="42.75" x14ac:dyDescent="0.4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530"/>
        <v>5000</v>
      </c>
      <c r="P2687">
        <f t="shared" si="533"/>
        <v>1.4285714285714287E-4</v>
      </c>
      <c r="Q2687" t="str">
        <f t="shared" si="536"/>
        <v>food</v>
      </c>
      <c r="R2687" t="str">
        <f t="shared" si="537"/>
        <v>food trucks</v>
      </c>
      <c r="S2687" s="11">
        <f t="shared" si="531"/>
        <v>42061.69594907407</v>
      </c>
      <c r="T2687" s="11">
        <f t="shared" si="532"/>
        <v>42121.654282407413</v>
      </c>
    </row>
    <row r="2688" spans="1:20" ht="42.75" x14ac:dyDescent="0.4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 t="str">
        <f t="shared" ref="O2688:O2689" si="538">IFERROR($D2688/$E2688,"0")</f>
        <v>0</v>
      </c>
      <c r="P2688">
        <f t="shared" ref="P2688:P2689" si="539">AVERAGE(E2688,D2688)</f>
        <v>15000</v>
      </c>
      <c r="Q2688" t="str">
        <f t="shared" si="536"/>
        <v>food</v>
      </c>
      <c r="R2688" t="str">
        <f t="shared" si="537"/>
        <v>food trucks</v>
      </c>
      <c r="S2688" s="11">
        <f t="shared" si="531"/>
        <v>41892.974803240737</v>
      </c>
      <c r="T2688" s="11">
        <f t="shared" si="532"/>
        <v>41912.974803240737</v>
      </c>
    </row>
    <row r="2689" spans="1:20" ht="42.75" x14ac:dyDescent="0.4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 t="str">
        <f t="shared" si="538"/>
        <v>0</v>
      </c>
      <c r="P2689">
        <f t="shared" si="539"/>
        <v>7500</v>
      </c>
      <c r="Q2689" t="str">
        <f t="shared" si="536"/>
        <v>food</v>
      </c>
      <c r="R2689" t="str">
        <f t="shared" si="537"/>
        <v>food trucks</v>
      </c>
      <c r="S2689" s="11">
        <f t="shared" si="531"/>
        <v>42154.64025462963</v>
      </c>
      <c r="T2689" s="11">
        <f t="shared" si="532"/>
        <v>42184.64025462963</v>
      </c>
    </row>
    <row r="2690" spans="1:20" ht="28.5" x14ac:dyDescent="0.4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si="530"/>
        <v>675.67567567567562</v>
      </c>
      <c r="P2690">
        <f>AVERAGE($E2690/$D2689)</f>
        <v>4.933333333333333E-3</v>
      </c>
      <c r="Q2690" t="str">
        <f t="shared" si="536"/>
        <v>food</v>
      </c>
      <c r="R2690" t="str">
        <f t="shared" si="537"/>
        <v>food trucks</v>
      </c>
      <c r="S2690" s="11">
        <f t="shared" si="531"/>
        <v>42028.118865740747</v>
      </c>
      <c r="T2690" s="11">
        <f t="shared" si="532"/>
        <v>42059.125</v>
      </c>
    </row>
    <row r="2691" spans="1:20" ht="42.75" x14ac:dyDescent="0.4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ref="O2691:O2754" si="540">$D2691/$E2691</f>
        <v>35000</v>
      </c>
      <c r="P2691">
        <f>AVERAGE(E2691,D2691)</f>
        <v>17500.5</v>
      </c>
      <c r="Q2691" t="str">
        <f t="shared" si="536"/>
        <v>food</v>
      </c>
      <c r="R2691" t="str">
        <f t="shared" si="537"/>
        <v>food trucks</v>
      </c>
      <c r="S2691" s="11">
        <f t="shared" ref="S2691:S2754" si="541">(((J2691/60)/60)/24)+DATE(1970,1,1)</f>
        <v>42551.961689814809</v>
      </c>
      <c r="T2691" s="11">
        <f t="shared" ref="T2691:T2754" si="542">(((I2691/60)/60)/24)+DATE(1970,1,1)</f>
        <v>42581.961689814809</v>
      </c>
    </row>
    <row r="2692" spans="1:20" ht="42.75" x14ac:dyDescent="0.4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540"/>
        <v>9.3174935942231532</v>
      </c>
      <c r="P2692">
        <f t="shared" ref="P2692:P2695" si="543">AVERAGE($E2692/$D2691)</f>
        <v>0.24531428571428571</v>
      </c>
      <c r="Q2692" t="str">
        <f t="shared" si="536"/>
        <v>food</v>
      </c>
      <c r="R2692" t="str">
        <f t="shared" si="537"/>
        <v>food trucks</v>
      </c>
      <c r="S2692" s="11">
        <f t="shared" si="541"/>
        <v>42113.105046296296</v>
      </c>
      <c r="T2692" s="11">
        <f t="shared" si="542"/>
        <v>42158.105046296296</v>
      </c>
    </row>
    <row r="2693" spans="1:20" ht="28.5" x14ac:dyDescent="0.4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540"/>
        <v>1857.1428571428571</v>
      </c>
      <c r="P2693">
        <f t="shared" si="543"/>
        <v>4.3750000000000001E-4</v>
      </c>
      <c r="Q2693" t="str">
        <f t="shared" si="536"/>
        <v>food</v>
      </c>
      <c r="R2693" t="str">
        <f t="shared" si="537"/>
        <v>food trucks</v>
      </c>
      <c r="S2693" s="11">
        <f t="shared" si="541"/>
        <v>42089.724039351851</v>
      </c>
      <c r="T2693" s="11">
        <f t="shared" si="542"/>
        <v>42134.724039351851</v>
      </c>
    </row>
    <row r="2694" spans="1:20" ht="42.75" x14ac:dyDescent="0.4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540"/>
        <v>140</v>
      </c>
      <c r="P2694">
        <f t="shared" si="543"/>
        <v>3.8461538461538462E-4</v>
      </c>
      <c r="Q2694" t="str">
        <f t="shared" si="536"/>
        <v>food</v>
      </c>
      <c r="R2694" t="str">
        <f t="shared" si="537"/>
        <v>food trucks</v>
      </c>
      <c r="S2694" s="11">
        <f t="shared" si="541"/>
        <v>42058.334027777775</v>
      </c>
      <c r="T2694" s="11">
        <f t="shared" si="542"/>
        <v>42088.292361111111</v>
      </c>
    </row>
    <row r="2695" spans="1:20" ht="42.75" x14ac:dyDescent="0.4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540"/>
        <v>125</v>
      </c>
      <c r="P2695">
        <f t="shared" si="543"/>
        <v>1.1428571428571429E-2</v>
      </c>
      <c r="Q2695" t="str">
        <f t="shared" si="536"/>
        <v>food</v>
      </c>
      <c r="R2695" t="str">
        <f t="shared" si="537"/>
        <v>food trucks</v>
      </c>
      <c r="S2695" s="11">
        <f t="shared" si="541"/>
        <v>41834.138495370367</v>
      </c>
      <c r="T2695" s="11">
        <f t="shared" si="542"/>
        <v>41864.138495370367</v>
      </c>
    </row>
    <row r="2696" spans="1:20" ht="42.75" x14ac:dyDescent="0.4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540"/>
        <v>30000</v>
      </c>
      <c r="P2696">
        <f>AVERAGE(E2696,D2696)</f>
        <v>15000.5</v>
      </c>
      <c r="Q2696" t="str">
        <f t="shared" si="536"/>
        <v>food</v>
      </c>
      <c r="R2696" t="str">
        <f t="shared" si="537"/>
        <v>food trucks</v>
      </c>
      <c r="S2696" s="11">
        <f t="shared" si="541"/>
        <v>41878.140497685185</v>
      </c>
      <c r="T2696" s="11">
        <f t="shared" si="542"/>
        <v>41908.140497685185</v>
      </c>
    </row>
    <row r="2697" spans="1:20" ht="28.5" x14ac:dyDescent="0.4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540"/>
        <v>211.26760563380282</v>
      </c>
      <c r="P2697">
        <f t="shared" ref="P2697:P2700" si="544">AVERAGE($E2697/$D2696)</f>
        <v>2.3666666666666667E-3</v>
      </c>
      <c r="Q2697" t="str">
        <f t="shared" si="536"/>
        <v>food</v>
      </c>
      <c r="R2697" t="str">
        <f t="shared" si="537"/>
        <v>food trucks</v>
      </c>
      <c r="S2697" s="11">
        <f t="shared" si="541"/>
        <v>42048.181921296295</v>
      </c>
      <c r="T2697" s="11">
        <f t="shared" si="542"/>
        <v>42108.14025462963</v>
      </c>
    </row>
    <row r="2698" spans="1:20" ht="42.75" x14ac:dyDescent="0.4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540"/>
        <v>17.699115044247787</v>
      </c>
      <c r="P2698">
        <f t="shared" si="544"/>
        <v>0.22600000000000001</v>
      </c>
      <c r="Q2698" t="str">
        <f t="shared" si="536"/>
        <v>food</v>
      </c>
      <c r="R2698" t="str">
        <f t="shared" si="537"/>
        <v>food trucks</v>
      </c>
      <c r="S2698" s="11">
        <f t="shared" si="541"/>
        <v>41964.844444444447</v>
      </c>
      <c r="T2698" s="11">
        <f t="shared" si="542"/>
        <v>41998.844444444447</v>
      </c>
    </row>
    <row r="2699" spans="1:20" ht="42.75" x14ac:dyDescent="0.4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540"/>
        <v>3.7947533410328327</v>
      </c>
      <c r="P2699">
        <f t="shared" si="544"/>
        <v>0.10101666666666667</v>
      </c>
      <c r="Q2699" t="str">
        <f t="shared" si="536"/>
        <v>food</v>
      </c>
      <c r="R2699" t="str">
        <f t="shared" si="537"/>
        <v>food trucks</v>
      </c>
      <c r="S2699" s="11">
        <f t="shared" si="541"/>
        <v>42187.940081018518</v>
      </c>
      <c r="T2699" s="11">
        <f t="shared" si="542"/>
        <v>42218.916666666672</v>
      </c>
    </row>
    <row r="2700" spans="1:20" ht="42.75" x14ac:dyDescent="0.4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540"/>
        <v>307.57400999615533</v>
      </c>
      <c r="P2700">
        <f t="shared" si="544"/>
        <v>1.1308695652173914E-3</v>
      </c>
      <c r="Q2700" t="str">
        <f t="shared" si="536"/>
        <v>food</v>
      </c>
      <c r="R2700" t="str">
        <f t="shared" si="537"/>
        <v>food trucks</v>
      </c>
      <c r="S2700" s="11">
        <f t="shared" si="541"/>
        <v>41787.898240740738</v>
      </c>
      <c r="T2700" s="11">
        <f t="shared" si="542"/>
        <v>41817.898240740738</v>
      </c>
    </row>
    <row r="2701" spans="1:20" ht="42.75" x14ac:dyDescent="0.4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 t="str">
        <f>IFERROR($D2701/$E2701,"0")</f>
        <v>0</v>
      </c>
      <c r="P2701">
        <f>AVERAGE(E2701,D2701)</f>
        <v>1</v>
      </c>
      <c r="Q2701" t="str">
        <f t="shared" si="536"/>
        <v>food</v>
      </c>
      <c r="R2701" t="str">
        <f t="shared" si="537"/>
        <v>food trucks</v>
      </c>
      <c r="S2701" s="11">
        <f t="shared" si="541"/>
        <v>41829.896562499998</v>
      </c>
      <c r="T2701" s="11">
        <f t="shared" si="542"/>
        <v>41859.896562499998</v>
      </c>
    </row>
    <row r="2702" spans="1:20" ht="42.75" x14ac:dyDescent="0.4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540"/>
        <v>142.84285714285716</v>
      </c>
      <c r="P2702">
        <f t="shared" ref="P2702:P2744" si="545">AVERAGE($E2702/$D2701)</f>
        <v>35</v>
      </c>
      <c r="Q2702" t="str">
        <f t="shared" si="536"/>
        <v>food</v>
      </c>
      <c r="R2702" t="str">
        <f t="shared" si="537"/>
        <v>food trucks</v>
      </c>
      <c r="S2702" s="11">
        <f t="shared" si="541"/>
        <v>41870.87467592593</v>
      </c>
      <c r="T2702" s="11">
        <f t="shared" si="542"/>
        <v>41900.87467592593</v>
      </c>
    </row>
    <row r="2703" spans="1:20" ht="42.75" x14ac:dyDescent="0.4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540"/>
        <v>2.1656050955414012</v>
      </c>
      <c r="P2703">
        <f t="shared" si="545"/>
        <v>0.15701570157015701</v>
      </c>
      <c r="Q2703" t="str">
        <f t="shared" ref="Q2703:Q2722" si="546">LEFT(N2703,7)</f>
        <v>theater</v>
      </c>
      <c r="R2703" t="str">
        <f>RIGHT(N2703,6)</f>
        <v>spaces</v>
      </c>
      <c r="S2703" s="11">
        <f t="shared" si="541"/>
        <v>42801.774699074071</v>
      </c>
      <c r="T2703" s="11">
        <f t="shared" si="542"/>
        <v>42832.733032407406</v>
      </c>
    </row>
    <row r="2704" spans="1:20" ht="42.75" x14ac:dyDescent="0.4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540"/>
        <v>2.9061319383900028</v>
      </c>
      <c r="P2704">
        <f t="shared" si="545"/>
        <v>1.0120588235294117</v>
      </c>
      <c r="Q2704" t="str">
        <f t="shared" si="546"/>
        <v>theater</v>
      </c>
      <c r="R2704" t="str">
        <f t="shared" ref="R2704:R2722" si="547">RIGHT(N2704,6)</f>
        <v>spaces</v>
      </c>
      <c r="S2704" s="11">
        <f t="shared" si="541"/>
        <v>42800.801817129628</v>
      </c>
      <c r="T2704" s="11">
        <f t="shared" si="542"/>
        <v>42830.760150462964</v>
      </c>
    </row>
    <row r="2705" spans="1:20" ht="28.5" x14ac:dyDescent="0.4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540"/>
        <v>0.96385542168674698</v>
      </c>
      <c r="P2705">
        <f t="shared" si="545"/>
        <v>4.1500000000000004</v>
      </c>
      <c r="Q2705" t="str">
        <f t="shared" si="546"/>
        <v>theater</v>
      </c>
      <c r="R2705" t="str">
        <f t="shared" si="547"/>
        <v>spaces</v>
      </c>
      <c r="S2705" s="11">
        <f t="shared" si="541"/>
        <v>42756.690162037034</v>
      </c>
      <c r="T2705" s="11">
        <f t="shared" si="542"/>
        <v>42816.648495370369</v>
      </c>
    </row>
    <row r="2706" spans="1:20" ht="42.75" x14ac:dyDescent="0.4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540"/>
        <v>16.593886462882097</v>
      </c>
      <c r="P2706">
        <f t="shared" si="545"/>
        <v>2.8625000000000001E-2</v>
      </c>
      <c r="Q2706" t="str">
        <f t="shared" si="546"/>
        <v>theater</v>
      </c>
      <c r="R2706" t="str">
        <f t="shared" si="547"/>
        <v>spaces</v>
      </c>
      <c r="S2706" s="11">
        <f t="shared" si="541"/>
        <v>42787.862430555557</v>
      </c>
      <c r="T2706" s="11">
        <f t="shared" si="542"/>
        <v>42830.820763888885</v>
      </c>
    </row>
    <row r="2707" spans="1:20" ht="28.5" x14ac:dyDescent="0.4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540"/>
        <v>9.4882116158711902</v>
      </c>
      <c r="P2707">
        <f t="shared" si="545"/>
        <v>9.1526315789473678E-2</v>
      </c>
      <c r="Q2707" t="str">
        <f t="shared" si="546"/>
        <v>theater</v>
      </c>
      <c r="R2707" t="str">
        <f t="shared" si="547"/>
        <v>spaces</v>
      </c>
      <c r="S2707" s="11">
        <f t="shared" si="541"/>
        <v>42773.916180555556</v>
      </c>
      <c r="T2707" s="11">
        <f t="shared" si="542"/>
        <v>42818.874513888892</v>
      </c>
    </row>
    <row r="2708" spans="1:20" ht="42.75" x14ac:dyDescent="0.4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540"/>
        <v>0.89049460614695708</v>
      </c>
      <c r="P2708">
        <f t="shared" si="545"/>
        <v>2.3820606060606062</v>
      </c>
      <c r="Q2708" t="str">
        <f t="shared" si="546"/>
        <v>theater</v>
      </c>
      <c r="R2708" t="str">
        <f t="shared" si="547"/>
        <v>spaces</v>
      </c>
      <c r="S2708" s="11">
        <f t="shared" si="541"/>
        <v>41899.294942129629</v>
      </c>
      <c r="T2708" s="11">
        <f t="shared" si="542"/>
        <v>41928.290972222225</v>
      </c>
    </row>
    <row r="2709" spans="1:20" ht="42.75" x14ac:dyDescent="0.4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540"/>
        <v>0.28502645579934421</v>
      </c>
      <c r="P2709">
        <f t="shared" si="545"/>
        <v>0.80193057142857138</v>
      </c>
      <c r="Q2709" t="str">
        <f t="shared" si="546"/>
        <v>theater</v>
      </c>
      <c r="R2709" t="str">
        <f t="shared" si="547"/>
        <v>spaces</v>
      </c>
      <c r="S2709" s="11">
        <f t="shared" si="541"/>
        <v>41391.782905092594</v>
      </c>
      <c r="T2709" s="11">
        <f t="shared" si="542"/>
        <v>41421.290972222225</v>
      </c>
    </row>
    <row r="2710" spans="1:20" ht="42.75" x14ac:dyDescent="0.4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540"/>
        <v>0.42878824228336598</v>
      </c>
      <c r="P2710">
        <f t="shared" si="545"/>
        <v>5.8303837500000002</v>
      </c>
      <c r="Q2710" t="str">
        <f t="shared" si="546"/>
        <v>theater</v>
      </c>
      <c r="R2710" t="str">
        <f t="shared" si="547"/>
        <v>spaces</v>
      </c>
      <c r="S2710" s="11">
        <f t="shared" si="541"/>
        <v>42512.698217592595</v>
      </c>
      <c r="T2710" s="11">
        <f t="shared" si="542"/>
        <v>42572.698217592595</v>
      </c>
    </row>
    <row r="2711" spans="1:20" ht="42.75" x14ac:dyDescent="0.4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540"/>
        <v>0.98419384682006972</v>
      </c>
      <c r="P2711">
        <f t="shared" si="545"/>
        <v>2.5401500000000001</v>
      </c>
      <c r="Q2711" t="str">
        <f t="shared" si="546"/>
        <v>theater</v>
      </c>
      <c r="R2711" t="str">
        <f t="shared" si="547"/>
        <v>spaces</v>
      </c>
      <c r="S2711" s="11">
        <f t="shared" si="541"/>
        <v>42612.149780092594</v>
      </c>
      <c r="T2711" s="11">
        <f t="shared" si="542"/>
        <v>42647.165972222225</v>
      </c>
    </row>
    <row r="2712" spans="1:20" ht="28.5" x14ac:dyDescent="0.4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540"/>
        <v>0.64977110188508336</v>
      </c>
      <c r="P2712">
        <f t="shared" si="545"/>
        <v>1.8468042000000002</v>
      </c>
      <c r="Q2712" t="str">
        <f t="shared" si="546"/>
        <v>theater</v>
      </c>
      <c r="R2712" t="str">
        <f t="shared" si="547"/>
        <v>spaces</v>
      </c>
      <c r="S2712" s="11">
        <f t="shared" si="541"/>
        <v>41828.229490740741</v>
      </c>
      <c r="T2712" s="11">
        <f t="shared" si="542"/>
        <v>41860.083333333336</v>
      </c>
    </row>
    <row r="2713" spans="1:20" ht="42.75" x14ac:dyDescent="0.4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540"/>
        <v>0.99288979177247338</v>
      </c>
      <c r="P2713">
        <f t="shared" si="545"/>
        <v>6.5633333333333335E-2</v>
      </c>
      <c r="Q2713" t="str">
        <f t="shared" si="546"/>
        <v>theater</v>
      </c>
      <c r="R2713" t="str">
        <f t="shared" si="547"/>
        <v>spaces</v>
      </c>
      <c r="S2713" s="11">
        <f t="shared" si="541"/>
        <v>41780.745254629634</v>
      </c>
      <c r="T2713" s="11">
        <f t="shared" si="542"/>
        <v>41810.917361111111</v>
      </c>
    </row>
    <row r="2714" spans="1:20" ht="42.75" x14ac:dyDescent="0.4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540"/>
        <v>0.7611403265983947</v>
      </c>
      <c r="P2714">
        <f t="shared" si="545"/>
        <v>1.8480818414322251</v>
      </c>
      <c r="Q2714" t="str">
        <f t="shared" si="546"/>
        <v>theater</v>
      </c>
      <c r="R2714" t="str">
        <f t="shared" si="547"/>
        <v>spaces</v>
      </c>
      <c r="S2714" s="11">
        <f t="shared" si="541"/>
        <v>41432.062037037038</v>
      </c>
      <c r="T2714" s="11">
        <f t="shared" si="542"/>
        <v>41468.75</v>
      </c>
    </row>
    <row r="2715" spans="1:20" ht="42.75" x14ac:dyDescent="0.4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540"/>
        <v>0.97807801150219742</v>
      </c>
      <c r="P2715">
        <f t="shared" si="545"/>
        <v>27.884</v>
      </c>
      <c r="Q2715" t="str">
        <f t="shared" si="546"/>
        <v>theater</v>
      </c>
      <c r="R2715" t="str">
        <f t="shared" si="547"/>
        <v>spaces</v>
      </c>
      <c r="S2715" s="11">
        <f t="shared" si="541"/>
        <v>42322.653749999998</v>
      </c>
      <c r="T2715" s="11">
        <f t="shared" si="542"/>
        <v>42362.653749999998</v>
      </c>
    </row>
    <row r="2716" spans="1:20" ht="28.5" x14ac:dyDescent="0.4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540"/>
        <v>0.85943140018563713</v>
      </c>
      <c r="P2716">
        <f t="shared" si="545"/>
        <v>0.19392666666666666</v>
      </c>
      <c r="Q2716" t="str">
        <f t="shared" si="546"/>
        <v>theater</v>
      </c>
      <c r="R2716" t="str">
        <f t="shared" si="547"/>
        <v>spaces</v>
      </c>
      <c r="S2716" s="11">
        <f t="shared" si="541"/>
        <v>42629.655046296291</v>
      </c>
      <c r="T2716" s="11">
        <f t="shared" si="542"/>
        <v>42657.958333333328</v>
      </c>
    </row>
    <row r="2717" spans="1:20" ht="42.75" x14ac:dyDescent="0.4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540"/>
        <v>0.37789693427962928</v>
      </c>
      <c r="P2717">
        <f t="shared" si="545"/>
        <v>1.2701875999999999</v>
      </c>
      <c r="Q2717" t="str">
        <f t="shared" si="546"/>
        <v>theater</v>
      </c>
      <c r="R2717" t="str">
        <f t="shared" si="547"/>
        <v>spaces</v>
      </c>
      <c r="S2717" s="11">
        <f t="shared" si="541"/>
        <v>42387.398472222223</v>
      </c>
      <c r="T2717" s="11">
        <f t="shared" si="542"/>
        <v>42421.398472222223</v>
      </c>
    </row>
    <row r="2718" spans="1:20" ht="57" x14ac:dyDescent="0.4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540"/>
        <v>0.83347155069882417</v>
      </c>
      <c r="P2718">
        <f t="shared" si="545"/>
        <v>0.99983416666666669</v>
      </c>
      <c r="Q2718" t="str">
        <f t="shared" si="546"/>
        <v>theater</v>
      </c>
      <c r="R2718" t="str">
        <f t="shared" si="547"/>
        <v>spaces</v>
      </c>
      <c r="S2718" s="11">
        <f t="shared" si="541"/>
        <v>42255.333252314813</v>
      </c>
      <c r="T2718" s="11">
        <f t="shared" si="542"/>
        <v>42285.333252314813</v>
      </c>
    </row>
    <row r="2719" spans="1:20" ht="42.75" x14ac:dyDescent="0.4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540"/>
        <v>0.83261173649503761</v>
      </c>
      <c r="P2719">
        <f t="shared" si="545"/>
        <v>3.0026000000000002</v>
      </c>
      <c r="Q2719" t="str">
        <f t="shared" si="546"/>
        <v>theater</v>
      </c>
      <c r="R2719" t="str">
        <f t="shared" si="547"/>
        <v>spaces</v>
      </c>
      <c r="S2719" s="11">
        <f t="shared" si="541"/>
        <v>41934.914918981485</v>
      </c>
      <c r="T2719" s="11">
        <f t="shared" si="542"/>
        <v>41979.956585648149</v>
      </c>
    </row>
    <row r="2720" spans="1:20" ht="42.75" x14ac:dyDescent="0.4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540"/>
        <v>0.96540627514078836</v>
      </c>
      <c r="P2720">
        <f t="shared" si="545"/>
        <v>0.74580000000000002</v>
      </c>
      <c r="Q2720" t="str">
        <f t="shared" si="546"/>
        <v>theater</v>
      </c>
      <c r="R2720" t="str">
        <f t="shared" si="547"/>
        <v>spaces</v>
      </c>
      <c r="S2720" s="11">
        <f t="shared" si="541"/>
        <v>42465.596585648149</v>
      </c>
      <c r="T2720" s="11">
        <f t="shared" si="542"/>
        <v>42493.958333333328</v>
      </c>
    </row>
    <row r="2721" spans="1:20" ht="42.75" x14ac:dyDescent="0.4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540"/>
        <v>0.91883614088820831</v>
      </c>
      <c r="P2721">
        <f t="shared" si="545"/>
        <v>0.36277777777777775</v>
      </c>
      <c r="Q2721" t="str">
        <f t="shared" si="546"/>
        <v>theater</v>
      </c>
      <c r="R2721" t="str">
        <f t="shared" si="547"/>
        <v>spaces</v>
      </c>
      <c r="S2721" s="11">
        <f t="shared" si="541"/>
        <v>42418.031180555554</v>
      </c>
      <c r="T2721" s="11">
        <f t="shared" si="542"/>
        <v>42477.989513888882</v>
      </c>
    </row>
    <row r="2722" spans="1:20" ht="42.75" x14ac:dyDescent="0.4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540"/>
        <v>0.8465680132741864</v>
      </c>
      <c r="P2722">
        <f t="shared" si="545"/>
        <v>4.9218333333333337</v>
      </c>
      <c r="Q2722" t="str">
        <f t="shared" si="546"/>
        <v>theater</v>
      </c>
      <c r="R2722" t="str">
        <f t="shared" si="547"/>
        <v>spaces</v>
      </c>
      <c r="S2722" s="11">
        <f t="shared" si="541"/>
        <v>42655.465891203698</v>
      </c>
      <c r="T2722" s="11">
        <f t="shared" si="542"/>
        <v>42685.507557870369</v>
      </c>
    </row>
    <row r="2723" spans="1:20" ht="42.75" x14ac:dyDescent="0.4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540"/>
        <v>6.8399452804377564E-2</v>
      </c>
      <c r="P2723">
        <f t="shared" si="545"/>
        <v>0.43859999999999999</v>
      </c>
      <c r="Q2723" t="str">
        <f t="shared" ref="Q2723:Q2742" si="548">LEFT(N2723,10)</f>
        <v>technology</v>
      </c>
      <c r="R2723" t="str">
        <f>RIGHT(N2723,8)</f>
        <v>hardware</v>
      </c>
      <c r="S2723" s="11">
        <f t="shared" si="541"/>
        <v>41493.543958333335</v>
      </c>
      <c r="T2723" s="11">
        <f t="shared" si="542"/>
        <v>41523.791666666664</v>
      </c>
    </row>
    <row r="2724" spans="1:20" ht="42.75" x14ac:dyDescent="0.4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540"/>
        <v>0.39597687495050288</v>
      </c>
      <c r="P2724">
        <f t="shared" si="545"/>
        <v>16.835999999999999</v>
      </c>
      <c r="Q2724" t="str">
        <f t="shared" si="548"/>
        <v>technology</v>
      </c>
      <c r="R2724" t="str">
        <f t="shared" ref="R2724:R2742" si="549">RIGHT(N2724,8)</f>
        <v>hardware</v>
      </c>
      <c r="S2724" s="11">
        <f t="shared" si="541"/>
        <v>42704.857094907406</v>
      </c>
      <c r="T2724" s="11">
        <f t="shared" si="542"/>
        <v>42764.857094907406</v>
      </c>
    </row>
    <row r="2725" spans="1:20" ht="42.75" x14ac:dyDescent="0.4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540"/>
        <v>0.71403070332024277</v>
      </c>
      <c r="P2725">
        <f t="shared" si="545"/>
        <v>3.3612000000000002</v>
      </c>
      <c r="Q2725" t="str">
        <f t="shared" si="548"/>
        <v>technology</v>
      </c>
      <c r="R2725" t="str">
        <f t="shared" si="549"/>
        <v>hardware</v>
      </c>
      <c r="S2725" s="11">
        <f t="shared" si="541"/>
        <v>41944.83898148148</v>
      </c>
      <c r="T2725" s="11">
        <f t="shared" si="542"/>
        <v>42004.880648148144</v>
      </c>
    </row>
    <row r="2726" spans="1:20" ht="42.75" x14ac:dyDescent="0.4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540"/>
        <v>0.33684187539580285</v>
      </c>
      <c r="P2726">
        <f t="shared" si="545"/>
        <v>0.6105733333333333</v>
      </c>
      <c r="Q2726" t="str">
        <f t="shared" si="548"/>
        <v>technology</v>
      </c>
      <c r="R2726" t="str">
        <f t="shared" si="549"/>
        <v>hardware</v>
      </c>
      <c r="S2726" s="11">
        <f t="shared" si="541"/>
        <v>42199.32707175926</v>
      </c>
      <c r="T2726" s="11">
        <f t="shared" si="542"/>
        <v>42231.32707175926</v>
      </c>
    </row>
    <row r="2727" spans="1:20" ht="28.5" x14ac:dyDescent="0.4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540"/>
        <v>0.6918380407146687</v>
      </c>
      <c r="P2727">
        <f t="shared" si="545"/>
        <v>23.426661264181522</v>
      </c>
      <c r="Q2727" t="str">
        <f t="shared" si="548"/>
        <v>technology</v>
      </c>
      <c r="R2727" t="str">
        <f t="shared" si="549"/>
        <v>hardware</v>
      </c>
      <c r="S2727" s="11">
        <f t="shared" si="541"/>
        <v>42745.744618055556</v>
      </c>
      <c r="T2727" s="11">
        <f t="shared" si="542"/>
        <v>42795.744618055556</v>
      </c>
    </row>
    <row r="2728" spans="1:20" x14ac:dyDescent="0.4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540"/>
        <v>0.94567119012719281</v>
      </c>
      <c r="P2728">
        <f t="shared" si="545"/>
        <v>2.6436250000000001</v>
      </c>
      <c r="Q2728" t="str">
        <f t="shared" si="548"/>
        <v>technology</v>
      </c>
      <c r="R2728" t="str">
        <f t="shared" si="549"/>
        <v>hardware</v>
      </c>
      <c r="S2728" s="11">
        <f t="shared" si="541"/>
        <v>42452.579988425925</v>
      </c>
      <c r="T2728" s="11">
        <f t="shared" si="542"/>
        <v>42482.579988425925</v>
      </c>
    </row>
    <row r="2729" spans="1:20" ht="42.75" x14ac:dyDescent="0.4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540"/>
        <v>0.20275339105046533</v>
      </c>
      <c r="P2729">
        <f t="shared" si="545"/>
        <v>0.49320999999999998</v>
      </c>
      <c r="Q2729" t="str">
        <f t="shared" si="548"/>
        <v>technology</v>
      </c>
      <c r="R2729" t="str">
        <f t="shared" si="549"/>
        <v>hardware</v>
      </c>
      <c r="S2729" s="11">
        <f t="shared" si="541"/>
        <v>42198.676655092597</v>
      </c>
      <c r="T2729" s="11">
        <f t="shared" si="542"/>
        <v>42223.676655092597</v>
      </c>
    </row>
    <row r="2730" spans="1:20" ht="28.5" x14ac:dyDescent="0.4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540"/>
        <v>0.49547466472881019</v>
      </c>
      <c r="P2730">
        <f t="shared" si="545"/>
        <v>3.0274000000000001</v>
      </c>
      <c r="Q2730" t="str">
        <f t="shared" si="548"/>
        <v>technology</v>
      </c>
      <c r="R2730" t="str">
        <f t="shared" si="549"/>
        <v>hardware</v>
      </c>
      <c r="S2730" s="11">
        <f t="shared" si="541"/>
        <v>42333.59993055556</v>
      </c>
      <c r="T2730" s="11">
        <f t="shared" si="542"/>
        <v>42368.59993055556</v>
      </c>
    </row>
    <row r="2731" spans="1:20" ht="28.5" x14ac:dyDescent="0.4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540"/>
        <v>0.9574875526618154</v>
      </c>
      <c r="P2731">
        <f t="shared" si="545"/>
        <v>0.5222</v>
      </c>
      <c r="Q2731" t="str">
        <f t="shared" si="548"/>
        <v>technology</v>
      </c>
      <c r="R2731" t="str">
        <f t="shared" si="549"/>
        <v>hardware</v>
      </c>
      <c r="S2731" s="11">
        <f t="shared" si="541"/>
        <v>42095.240706018521</v>
      </c>
      <c r="T2731" s="11">
        <f t="shared" si="542"/>
        <v>42125.240706018521</v>
      </c>
    </row>
    <row r="2732" spans="1:20" ht="28.5" x14ac:dyDescent="0.4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540"/>
        <v>0.58722447482014073</v>
      </c>
      <c r="P2732">
        <f t="shared" si="545"/>
        <v>6.1305346666666667</v>
      </c>
      <c r="Q2732" t="str">
        <f t="shared" si="548"/>
        <v>technology</v>
      </c>
      <c r="R2732" t="str">
        <f t="shared" si="549"/>
        <v>hardware</v>
      </c>
      <c r="S2732" s="11">
        <f t="shared" si="541"/>
        <v>41351.541377314818</v>
      </c>
      <c r="T2732" s="11">
        <f t="shared" si="542"/>
        <v>41386.541377314818</v>
      </c>
    </row>
    <row r="2733" spans="1:20" ht="42.75" x14ac:dyDescent="0.4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540"/>
        <v>0.95874213032501354</v>
      </c>
      <c r="P2733">
        <f t="shared" si="545"/>
        <v>1.1589259259259259</v>
      </c>
      <c r="Q2733" t="str">
        <f t="shared" si="548"/>
        <v>technology</v>
      </c>
      <c r="R2733" t="str">
        <f t="shared" si="549"/>
        <v>hardware</v>
      </c>
      <c r="S2733" s="11">
        <f t="shared" si="541"/>
        <v>41872.525717592594</v>
      </c>
      <c r="T2733" s="11">
        <f t="shared" si="542"/>
        <v>41930.166666666664</v>
      </c>
    </row>
    <row r="2734" spans="1:20" ht="42.75" x14ac:dyDescent="0.4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540"/>
        <v>0.84566596194503174</v>
      </c>
      <c r="P2734">
        <f t="shared" si="545"/>
        <v>0.47299999999999998</v>
      </c>
      <c r="Q2734" t="str">
        <f t="shared" si="548"/>
        <v>technology</v>
      </c>
      <c r="R2734" t="str">
        <f t="shared" si="549"/>
        <v>hardware</v>
      </c>
      <c r="S2734" s="11">
        <f t="shared" si="541"/>
        <v>41389.808194444442</v>
      </c>
      <c r="T2734" s="11">
        <f t="shared" si="542"/>
        <v>41422</v>
      </c>
    </row>
    <row r="2735" spans="1:20" ht="42.75" x14ac:dyDescent="0.4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540"/>
        <v>0.92990384794212277</v>
      </c>
      <c r="P2735">
        <f t="shared" si="545"/>
        <v>4.4807499999999996</v>
      </c>
      <c r="Q2735" t="str">
        <f t="shared" si="548"/>
        <v>technology</v>
      </c>
      <c r="R2735" t="str">
        <f t="shared" si="549"/>
        <v>hardware</v>
      </c>
      <c r="S2735" s="11">
        <f t="shared" si="541"/>
        <v>42044.272847222222</v>
      </c>
      <c r="T2735" s="11">
        <f t="shared" si="542"/>
        <v>42104.231180555551</v>
      </c>
    </row>
    <row r="2736" spans="1:20" ht="42.75" x14ac:dyDescent="0.4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540"/>
        <v>4.4241914790072115E-5</v>
      </c>
      <c r="P2736">
        <f t="shared" si="545"/>
        <v>0.45206000000000002</v>
      </c>
      <c r="Q2736" t="str">
        <f t="shared" si="548"/>
        <v>technology</v>
      </c>
      <c r="R2736" t="str">
        <f t="shared" si="549"/>
        <v>hardware</v>
      </c>
      <c r="S2736" s="11">
        <f t="shared" si="541"/>
        <v>42626.668888888889</v>
      </c>
      <c r="T2736" s="11">
        <f t="shared" si="542"/>
        <v>42656.915972222225</v>
      </c>
    </row>
    <row r="2737" spans="1:20" ht="42.75" x14ac:dyDescent="0.4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540"/>
        <v>0.1022354113475854</v>
      </c>
      <c r="P2737">
        <f t="shared" si="545"/>
        <v>7336.01</v>
      </c>
      <c r="Q2737" t="str">
        <f t="shared" si="548"/>
        <v>technology</v>
      </c>
      <c r="R2737" t="str">
        <f t="shared" si="549"/>
        <v>hardware</v>
      </c>
      <c r="S2737" s="11">
        <f t="shared" si="541"/>
        <v>41316.120949074073</v>
      </c>
      <c r="T2737" s="11">
        <f t="shared" si="542"/>
        <v>41346.833333333336</v>
      </c>
    </row>
    <row r="2738" spans="1:20" ht="57" x14ac:dyDescent="0.4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540"/>
        <v>0.8136696501220505</v>
      </c>
      <c r="P2738">
        <f t="shared" si="545"/>
        <v>13.109333333333334</v>
      </c>
      <c r="Q2738" t="str">
        <f t="shared" si="548"/>
        <v>technology</v>
      </c>
      <c r="R2738" t="str">
        <f t="shared" si="549"/>
        <v>hardware</v>
      </c>
      <c r="S2738" s="11">
        <f t="shared" si="541"/>
        <v>41722.666354166664</v>
      </c>
      <c r="T2738" s="11">
        <f t="shared" si="542"/>
        <v>41752.666354166664</v>
      </c>
    </row>
    <row r="2739" spans="1:20" ht="42.75" x14ac:dyDescent="0.4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540"/>
        <v>0.40640362056857487</v>
      </c>
      <c r="P2739">
        <f t="shared" si="545"/>
        <v>9.2272800000000004</v>
      </c>
      <c r="Q2739" t="str">
        <f t="shared" si="548"/>
        <v>technology</v>
      </c>
      <c r="R2739" t="str">
        <f t="shared" si="549"/>
        <v>hardware</v>
      </c>
      <c r="S2739" s="11">
        <f t="shared" si="541"/>
        <v>41611.917673611111</v>
      </c>
      <c r="T2739" s="11">
        <f t="shared" si="542"/>
        <v>41654.791666666664</v>
      </c>
    </row>
    <row r="2740" spans="1:20" ht="42.75" x14ac:dyDescent="0.4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540"/>
        <v>0.67594970934162502</v>
      </c>
      <c r="P2740">
        <f t="shared" si="545"/>
        <v>0.24656666666666666</v>
      </c>
      <c r="Q2740" t="str">
        <f t="shared" si="548"/>
        <v>technology</v>
      </c>
      <c r="R2740" t="str">
        <f t="shared" si="549"/>
        <v>hardware</v>
      </c>
      <c r="S2740" s="11">
        <f t="shared" si="541"/>
        <v>42620.143564814818</v>
      </c>
      <c r="T2740" s="11">
        <f t="shared" si="542"/>
        <v>42680.143564814818</v>
      </c>
    </row>
    <row r="2741" spans="1:20" ht="42.75" x14ac:dyDescent="0.4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540"/>
        <v>0.26035502958579881</v>
      </c>
      <c r="P2741">
        <f t="shared" si="545"/>
        <v>0.84499999999999997</v>
      </c>
      <c r="Q2741" t="str">
        <f t="shared" si="548"/>
        <v>technology</v>
      </c>
      <c r="R2741" t="str">
        <f t="shared" si="549"/>
        <v>hardware</v>
      </c>
      <c r="S2741" s="11">
        <f t="shared" si="541"/>
        <v>41719.887928240743</v>
      </c>
      <c r="T2741" s="11">
        <f t="shared" si="542"/>
        <v>41764.887928240743</v>
      </c>
    </row>
    <row r="2742" spans="1:20" ht="28.5" x14ac:dyDescent="0.4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540"/>
        <v>0.967741935483871</v>
      </c>
      <c r="P2742">
        <f t="shared" si="545"/>
        <v>0.2818181818181818</v>
      </c>
      <c r="Q2742" t="str">
        <f t="shared" si="548"/>
        <v>technology</v>
      </c>
      <c r="R2742" t="str">
        <f t="shared" si="549"/>
        <v>hardware</v>
      </c>
      <c r="S2742" s="11">
        <f t="shared" si="541"/>
        <v>42045.031851851847</v>
      </c>
      <c r="T2742" s="11">
        <f t="shared" si="542"/>
        <v>42074.99018518519</v>
      </c>
    </row>
    <row r="2743" spans="1:20" ht="28.5" x14ac:dyDescent="0.4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540"/>
        <v>228.57142857142858</v>
      </c>
      <c r="P2743">
        <f t="shared" si="545"/>
        <v>0.11666666666666667</v>
      </c>
      <c r="Q2743" t="str">
        <f t="shared" ref="Q2743:Q2782" si="550">LEFT(N2743,10)</f>
        <v>publishing</v>
      </c>
      <c r="R2743" t="str">
        <f>RIGHT(N2743,16)</f>
        <v>children's books</v>
      </c>
      <c r="S2743" s="11">
        <f t="shared" si="541"/>
        <v>41911.657430555555</v>
      </c>
      <c r="T2743" s="11">
        <f t="shared" si="542"/>
        <v>41932.088194444441</v>
      </c>
    </row>
    <row r="2744" spans="1:20" ht="42.75" x14ac:dyDescent="0.4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540"/>
        <v>3.4199726402188784</v>
      </c>
      <c r="P2744">
        <f t="shared" si="545"/>
        <v>9.1374999999999998E-2</v>
      </c>
      <c r="Q2744" t="str">
        <f t="shared" si="550"/>
        <v>publishing</v>
      </c>
      <c r="R2744" t="str">
        <f t="shared" ref="R2744:R2782" si="551">RIGHT(N2744,16)</f>
        <v>children's books</v>
      </c>
      <c r="S2744" s="11">
        <f t="shared" si="541"/>
        <v>41030.719756944447</v>
      </c>
      <c r="T2744" s="11">
        <f t="shared" si="542"/>
        <v>41044.719756944447</v>
      </c>
    </row>
    <row r="2745" spans="1:20" ht="57" x14ac:dyDescent="0.4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 t="str">
        <f>IFERROR($D2745/$E2745,"0")</f>
        <v>0</v>
      </c>
      <c r="P2745">
        <f>AVERAGE(E2745,D2745)</f>
        <v>2999.5</v>
      </c>
      <c r="Q2745" t="str">
        <f t="shared" si="550"/>
        <v>publishing</v>
      </c>
      <c r="R2745" t="str">
        <f t="shared" si="551"/>
        <v>children's books</v>
      </c>
      <c r="S2745" s="11">
        <f t="shared" si="541"/>
        <v>42632.328784722224</v>
      </c>
      <c r="T2745" s="11">
        <f t="shared" si="542"/>
        <v>42662.328784722224</v>
      </c>
    </row>
    <row r="2746" spans="1:20" ht="42.75" x14ac:dyDescent="0.4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540"/>
        <v>19.161676646706585</v>
      </c>
      <c r="P2746">
        <f t="shared" ref="P2746:P2751" si="552">AVERAGE($E2746/$D2745)</f>
        <v>0.13918986497749625</v>
      </c>
      <c r="Q2746" t="str">
        <f t="shared" si="550"/>
        <v>publishing</v>
      </c>
      <c r="R2746" t="str">
        <f t="shared" si="551"/>
        <v>children's books</v>
      </c>
      <c r="S2746" s="11">
        <f t="shared" si="541"/>
        <v>40938.062476851854</v>
      </c>
      <c r="T2746" s="11">
        <f t="shared" si="542"/>
        <v>40968.062476851854</v>
      </c>
    </row>
    <row r="2747" spans="1:20" ht="42.75" x14ac:dyDescent="0.4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540"/>
        <v>4.5688178183894914</v>
      </c>
      <c r="P2747">
        <f t="shared" si="552"/>
        <v>0.10943749999999999</v>
      </c>
      <c r="Q2747" t="str">
        <f t="shared" si="550"/>
        <v>publishing</v>
      </c>
      <c r="R2747" t="str">
        <f t="shared" si="551"/>
        <v>children's books</v>
      </c>
      <c r="S2747" s="11">
        <f t="shared" si="541"/>
        <v>41044.988055555557</v>
      </c>
      <c r="T2747" s="11">
        <f t="shared" si="542"/>
        <v>41104.988055555557</v>
      </c>
    </row>
    <row r="2748" spans="1:20" ht="42.75" x14ac:dyDescent="0.4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540"/>
        <v>3.7453183520599249</v>
      </c>
      <c r="P2748">
        <f t="shared" si="552"/>
        <v>0.10012500000000001</v>
      </c>
      <c r="Q2748" t="str">
        <f t="shared" si="550"/>
        <v>publishing</v>
      </c>
      <c r="R2748" t="str">
        <f t="shared" si="551"/>
        <v>children's books</v>
      </c>
      <c r="S2748" s="11">
        <f t="shared" si="541"/>
        <v>41850.781377314815</v>
      </c>
      <c r="T2748" s="11">
        <f t="shared" si="542"/>
        <v>41880.781377314815</v>
      </c>
    </row>
    <row r="2749" spans="1:20" ht="42.75" x14ac:dyDescent="0.4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540"/>
        <v>3.5714285714285716</v>
      </c>
      <c r="P2749">
        <f t="shared" si="552"/>
        <v>4.6666666666666669E-2</v>
      </c>
      <c r="Q2749" t="str">
        <f t="shared" si="550"/>
        <v>publishing</v>
      </c>
      <c r="R2749" t="str">
        <f t="shared" si="551"/>
        <v>children's books</v>
      </c>
      <c r="S2749" s="11">
        <f t="shared" si="541"/>
        <v>41044.64811342593</v>
      </c>
      <c r="T2749" s="11">
        <f t="shared" si="542"/>
        <v>41076.131944444445</v>
      </c>
    </row>
    <row r="2750" spans="1:20" ht="42.75" x14ac:dyDescent="0.4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540"/>
        <v>94.339622641509436</v>
      </c>
      <c r="P2750">
        <f t="shared" si="552"/>
        <v>0.106</v>
      </c>
      <c r="Q2750" t="str">
        <f t="shared" si="550"/>
        <v>publishing</v>
      </c>
      <c r="R2750" t="str">
        <f t="shared" si="551"/>
        <v>children's books</v>
      </c>
      <c r="S2750" s="11">
        <f t="shared" si="541"/>
        <v>42585.7106712963</v>
      </c>
      <c r="T2750" s="11">
        <f t="shared" si="542"/>
        <v>42615.7106712963</v>
      </c>
    </row>
    <row r="2751" spans="1:20" ht="28.5" x14ac:dyDescent="0.4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540"/>
        <v>90.909090909090907</v>
      </c>
      <c r="P2751">
        <f t="shared" si="552"/>
        <v>2.1999999999999999E-2</v>
      </c>
      <c r="Q2751" t="str">
        <f t="shared" si="550"/>
        <v>publishing</v>
      </c>
      <c r="R2751" t="str">
        <f t="shared" si="551"/>
        <v>children's books</v>
      </c>
      <c r="S2751" s="11">
        <f t="shared" si="541"/>
        <v>42068.799039351856</v>
      </c>
      <c r="T2751" s="11">
        <f t="shared" si="542"/>
        <v>42098.757372685184</v>
      </c>
    </row>
    <row r="2752" spans="1:20" ht="42.75" x14ac:dyDescent="0.4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 t="str">
        <f t="shared" ref="O2752:O2753" si="553">IFERROR($D2752/$E2752,"0")</f>
        <v>0</v>
      </c>
      <c r="P2752">
        <f t="shared" ref="P2752:P2753" si="554">AVERAGE(E2752,D2752)</f>
        <v>999.5</v>
      </c>
      <c r="Q2752" t="str">
        <f t="shared" si="550"/>
        <v>publishing</v>
      </c>
      <c r="R2752" t="str">
        <f t="shared" si="551"/>
        <v>children's books</v>
      </c>
      <c r="S2752" s="11">
        <f t="shared" si="541"/>
        <v>41078.899826388886</v>
      </c>
      <c r="T2752" s="11">
        <f t="shared" si="542"/>
        <v>41090.833333333336</v>
      </c>
    </row>
    <row r="2753" spans="1:20" ht="42.75" x14ac:dyDescent="0.4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 t="str">
        <f t="shared" si="553"/>
        <v>0</v>
      </c>
      <c r="P2753">
        <f t="shared" si="554"/>
        <v>1637</v>
      </c>
      <c r="Q2753" t="str">
        <f t="shared" si="550"/>
        <v>publishing</v>
      </c>
      <c r="R2753" t="str">
        <f t="shared" si="551"/>
        <v>children's books</v>
      </c>
      <c r="S2753" s="11">
        <f t="shared" si="541"/>
        <v>41747.887060185189</v>
      </c>
      <c r="T2753" s="11">
        <f t="shared" si="542"/>
        <v>41807.887060185189</v>
      </c>
    </row>
    <row r="2754" spans="1:20" ht="42.75" x14ac:dyDescent="0.4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si="540"/>
        <v>8.7272727272727266</v>
      </c>
      <c r="P2754">
        <f t="shared" ref="P2754:P2755" si="555">AVERAGE($E2754/$D2753)</f>
        <v>0.1679902260232132</v>
      </c>
      <c r="Q2754" t="str">
        <f t="shared" si="550"/>
        <v>publishing</v>
      </c>
      <c r="R2754" t="str">
        <f t="shared" si="551"/>
        <v>children's books</v>
      </c>
      <c r="S2754" s="11">
        <f t="shared" si="541"/>
        <v>40855.765092592592</v>
      </c>
      <c r="T2754" s="11">
        <f t="shared" si="542"/>
        <v>40895.765092592592</v>
      </c>
    </row>
    <row r="2755" spans="1:20" ht="42.75" x14ac:dyDescent="0.4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ref="O2755:O2818" si="556">$D2755/$E2755</f>
        <v>5.2631578947368425</v>
      </c>
      <c r="P2755">
        <f t="shared" si="555"/>
        <v>7.9166666666666663E-2</v>
      </c>
      <c r="Q2755" t="str">
        <f t="shared" si="550"/>
        <v>publishing</v>
      </c>
      <c r="R2755" t="str">
        <f t="shared" si="551"/>
        <v>children's books</v>
      </c>
      <c r="S2755" s="11">
        <f t="shared" ref="S2755:S2818" si="557">(((J2755/60)/60)/24)+DATE(1970,1,1)</f>
        <v>41117.900729166664</v>
      </c>
      <c r="T2755" s="11">
        <f t="shared" ref="T2755:T2818" si="558">(((I2755/60)/60)/24)+DATE(1970,1,1)</f>
        <v>41147.900729166664</v>
      </c>
    </row>
    <row r="2756" spans="1:20" ht="42.75" x14ac:dyDescent="0.4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 t="str">
        <f>IFERROR($D2756/$E2756,"0")</f>
        <v>0</v>
      </c>
      <c r="P2756">
        <f>AVERAGE(E2756,D2756)</f>
        <v>5000</v>
      </c>
      <c r="Q2756" t="str">
        <f t="shared" si="550"/>
        <v>publishing</v>
      </c>
      <c r="R2756" t="str">
        <f t="shared" si="551"/>
        <v>children's books</v>
      </c>
      <c r="S2756" s="11">
        <f t="shared" si="557"/>
        <v>41863.636006944449</v>
      </c>
      <c r="T2756" s="11">
        <f t="shared" si="558"/>
        <v>41893.636006944449</v>
      </c>
    </row>
    <row r="2757" spans="1:20" ht="42.75" x14ac:dyDescent="0.4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556"/>
        <v>1.9230769230769231</v>
      </c>
      <c r="P2757">
        <f t="shared" ref="P2757:P2761" si="559">AVERAGE($E2757/$D2756)</f>
        <v>2.5999999999999999E-2</v>
      </c>
      <c r="Q2757" t="str">
        <f t="shared" si="550"/>
        <v>publishing</v>
      </c>
      <c r="R2757" t="str">
        <f t="shared" si="551"/>
        <v>children's books</v>
      </c>
      <c r="S2757" s="11">
        <f t="shared" si="557"/>
        <v>42072.790821759263</v>
      </c>
      <c r="T2757" s="11">
        <f t="shared" si="558"/>
        <v>42102.790821759263</v>
      </c>
    </row>
    <row r="2758" spans="1:20" ht="42.75" x14ac:dyDescent="0.4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556"/>
        <v>9.5419847328244281</v>
      </c>
      <c r="P2758">
        <f t="shared" si="559"/>
        <v>2.0960000000000001</v>
      </c>
      <c r="Q2758" t="str">
        <f t="shared" si="550"/>
        <v>publishing</v>
      </c>
      <c r="R2758" t="str">
        <f t="shared" si="551"/>
        <v>children's books</v>
      </c>
      <c r="S2758" s="11">
        <f t="shared" si="557"/>
        <v>41620.90047453704</v>
      </c>
      <c r="T2758" s="11">
        <f t="shared" si="558"/>
        <v>41650.90047453704</v>
      </c>
    </row>
    <row r="2759" spans="1:20" ht="28.5" x14ac:dyDescent="0.4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556"/>
        <v>150</v>
      </c>
      <c r="P2759">
        <f t="shared" si="559"/>
        <v>1E-3</v>
      </c>
      <c r="Q2759" t="str">
        <f t="shared" si="550"/>
        <v>publishing</v>
      </c>
      <c r="R2759" t="str">
        <f t="shared" si="551"/>
        <v>children's books</v>
      </c>
      <c r="S2759" s="11">
        <f t="shared" si="557"/>
        <v>42573.65662037037</v>
      </c>
      <c r="T2759" s="11">
        <f t="shared" si="558"/>
        <v>42588.65662037037</v>
      </c>
    </row>
    <row r="2760" spans="1:20" ht="57" x14ac:dyDescent="0.4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556"/>
        <v>8.5470085470085468</v>
      </c>
      <c r="P2760">
        <f t="shared" si="559"/>
        <v>0.156</v>
      </c>
      <c r="Q2760" t="str">
        <f t="shared" si="550"/>
        <v>publishing</v>
      </c>
      <c r="R2760" t="str">
        <f t="shared" si="551"/>
        <v>children's books</v>
      </c>
      <c r="S2760" s="11">
        <f t="shared" si="557"/>
        <v>42639.441932870366</v>
      </c>
      <c r="T2760" s="11">
        <f t="shared" si="558"/>
        <v>42653.441932870366</v>
      </c>
    </row>
    <row r="2761" spans="1:20" ht="42.75" x14ac:dyDescent="0.4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556"/>
        <v>9.5238095238095237</v>
      </c>
      <c r="P2761">
        <f t="shared" si="559"/>
        <v>5.2499999999999998E-2</v>
      </c>
      <c r="Q2761" t="str">
        <f t="shared" si="550"/>
        <v>publishing</v>
      </c>
      <c r="R2761" t="str">
        <f t="shared" si="551"/>
        <v>children's books</v>
      </c>
      <c r="S2761" s="11">
        <f t="shared" si="557"/>
        <v>42524.36650462963</v>
      </c>
      <c r="T2761" s="11">
        <f t="shared" si="558"/>
        <v>42567.36650462963</v>
      </c>
    </row>
    <row r="2762" spans="1:20" ht="42.75" x14ac:dyDescent="0.4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 t="str">
        <f>IFERROR($D2762/$E2762,"0")</f>
        <v>0</v>
      </c>
      <c r="P2762">
        <f>AVERAGE(E2762,D2762)</f>
        <v>2500</v>
      </c>
      <c r="Q2762" t="str">
        <f t="shared" si="550"/>
        <v>publishing</v>
      </c>
      <c r="R2762" t="str">
        <f t="shared" si="551"/>
        <v>children's books</v>
      </c>
      <c r="S2762" s="11">
        <f t="shared" si="557"/>
        <v>41415.461319444446</v>
      </c>
      <c r="T2762" s="11">
        <f t="shared" si="558"/>
        <v>41445.461319444446</v>
      </c>
    </row>
    <row r="2763" spans="1:20" ht="28.5" x14ac:dyDescent="0.4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556"/>
        <v>138.88888888888889</v>
      </c>
      <c r="P2763">
        <f t="shared" ref="P2763:P2766" si="560">AVERAGE($E2763/$D2762)</f>
        <v>7.1999999999999998E-3</v>
      </c>
      <c r="Q2763" t="str">
        <f t="shared" si="550"/>
        <v>publishing</v>
      </c>
      <c r="R2763" t="str">
        <f t="shared" si="551"/>
        <v>children's books</v>
      </c>
      <c r="S2763" s="11">
        <f t="shared" si="557"/>
        <v>41247.063576388886</v>
      </c>
      <c r="T2763" s="11">
        <f t="shared" si="558"/>
        <v>41277.063576388886</v>
      </c>
    </row>
    <row r="2764" spans="1:20" ht="42.75" x14ac:dyDescent="0.4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556"/>
        <v>130</v>
      </c>
      <c r="P2764">
        <f t="shared" si="560"/>
        <v>5.0000000000000001E-3</v>
      </c>
      <c r="Q2764" t="str">
        <f t="shared" si="550"/>
        <v>publishing</v>
      </c>
      <c r="R2764" t="str">
        <f t="shared" si="551"/>
        <v>children's books</v>
      </c>
      <c r="S2764" s="11">
        <f t="shared" si="557"/>
        <v>40927.036979166667</v>
      </c>
      <c r="T2764" s="11">
        <f t="shared" si="558"/>
        <v>40986.995312500003</v>
      </c>
    </row>
    <row r="2765" spans="1:20" ht="28.5" x14ac:dyDescent="0.4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556"/>
        <v>437.77777777777777</v>
      </c>
      <c r="P2765">
        <f t="shared" si="560"/>
        <v>2.7692307692307693E-2</v>
      </c>
      <c r="Q2765" t="str">
        <f t="shared" si="550"/>
        <v>publishing</v>
      </c>
      <c r="R2765" t="str">
        <f t="shared" si="551"/>
        <v>children's books</v>
      </c>
      <c r="S2765" s="11">
        <f t="shared" si="557"/>
        <v>41373.579675925925</v>
      </c>
      <c r="T2765" s="11">
        <f t="shared" si="558"/>
        <v>41418.579675925925</v>
      </c>
    </row>
    <row r="2766" spans="1:20" ht="42.75" x14ac:dyDescent="0.4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556"/>
        <v>88.888888888888886</v>
      </c>
      <c r="P2766">
        <f t="shared" si="560"/>
        <v>1.1421319796954316E-3</v>
      </c>
      <c r="Q2766" t="str">
        <f t="shared" si="550"/>
        <v>publishing</v>
      </c>
      <c r="R2766" t="str">
        <f t="shared" si="551"/>
        <v>children's books</v>
      </c>
      <c r="S2766" s="11">
        <f t="shared" si="557"/>
        <v>41030.292025462964</v>
      </c>
      <c r="T2766" s="11">
        <f t="shared" si="558"/>
        <v>41059.791666666664</v>
      </c>
    </row>
    <row r="2767" spans="1:20" ht="42.75" x14ac:dyDescent="0.4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 t="str">
        <f>IFERROR($D2767/$E2767,"0")</f>
        <v>0</v>
      </c>
      <c r="P2767">
        <f>AVERAGE(E2767,D2767)</f>
        <v>2000</v>
      </c>
      <c r="Q2767" t="str">
        <f t="shared" si="550"/>
        <v>publishing</v>
      </c>
      <c r="R2767" t="str">
        <f t="shared" si="551"/>
        <v>children's books</v>
      </c>
      <c r="S2767" s="11">
        <f t="shared" si="557"/>
        <v>41194.579027777778</v>
      </c>
      <c r="T2767" s="11">
        <f t="shared" si="558"/>
        <v>41210.579027777778</v>
      </c>
    </row>
    <row r="2768" spans="1:20" ht="42.75" x14ac:dyDescent="0.4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556"/>
        <v>50</v>
      </c>
      <c r="P2768">
        <f t="shared" ref="P2768:P2772" si="561">AVERAGE($E2768/$D2767)</f>
        <v>2.5000000000000001E-2</v>
      </c>
      <c r="Q2768" t="str">
        <f t="shared" si="550"/>
        <v>publishing</v>
      </c>
      <c r="R2768" t="str">
        <f t="shared" si="551"/>
        <v>children's books</v>
      </c>
      <c r="S2768" s="11">
        <f t="shared" si="557"/>
        <v>40736.668032407404</v>
      </c>
      <c r="T2768" s="11">
        <f t="shared" si="558"/>
        <v>40766.668032407404</v>
      </c>
    </row>
    <row r="2769" spans="1:20" ht="42.75" x14ac:dyDescent="0.4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556"/>
        <v>117.64705882352941</v>
      </c>
      <c r="P2769">
        <f t="shared" si="561"/>
        <v>6.7999999999999996E-3</v>
      </c>
      <c r="Q2769" t="str">
        <f t="shared" si="550"/>
        <v>publishing</v>
      </c>
      <c r="R2769" t="str">
        <f t="shared" si="551"/>
        <v>children's books</v>
      </c>
      <c r="S2769" s="11">
        <f t="shared" si="557"/>
        <v>42172.958912037036</v>
      </c>
      <c r="T2769" s="11">
        <f t="shared" si="558"/>
        <v>42232.958912037036</v>
      </c>
    </row>
    <row r="2770" spans="1:20" ht="42.75" x14ac:dyDescent="0.4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556"/>
        <v>6.9860279441117763</v>
      </c>
      <c r="P2770">
        <f t="shared" si="561"/>
        <v>0.2505</v>
      </c>
      <c r="Q2770" t="str">
        <f t="shared" si="550"/>
        <v>publishing</v>
      </c>
      <c r="R2770" t="str">
        <f t="shared" si="551"/>
        <v>children's books</v>
      </c>
      <c r="S2770" s="11">
        <f t="shared" si="557"/>
        <v>40967.614849537036</v>
      </c>
      <c r="T2770" s="11">
        <f t="shared" si="558"/>
        <v>40997.573182870372</v>
      </c>
    </row>
    <row r="2771" spans="1:20" ht="42.75" x14ac:dyDescent="0.4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556"/>
        <v>400</v>
      </c>
      <c r="P2771">
        <f t="shared" si="561"/>
        <v>2.8571428571428574E-4</v>
      </c>
      <c r="Q2771" t="str">
        <f t="shared" si="550"/>
        <v>publishing</v>
      </c>
      <c r="R2771" t="str">
        <f t="shared" si="551"/>
        <v>children's books</v>
      </c>
      <c r="S2771" s="11">
        <f t="shared" si="557"/>
        <v>41745.826273148145</v>
      </c>
      <c r="T2771" s="11">
        <f t="shared" si="558"/>
        <v>41795.826273148145</v>
      </c>
    </row>
    <row r="2772" spans="1:20" ht="42.75" x14ac:dyDescent="0.4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556"/>
        <v>9.6049945971905384</v>
      </c>
      <c r="P2772">
        <f t="shared" si="561"/>
        <v>2.6028125000000002</v>
      </c>
      <c r="Q2772" t="str">
        <f t="shared" si="550"/>
        <v>publishing</v>
      </c>
      <c r="R2772" t="str">
        <f t="shared" si="551"/>
        <v>children's books</v>
      </c>
      <c r="S2772" s="11">
        <f t="shared" si="557"/>
        <v>41686.705208333333</v>
      </c>
      <c r="T2772" s="11">
        <f t="shared" si="558"/>
        <v>41716.663541666669</v>
      </c>
    </row>
    <row r="2773" spans="1:20" ht="42.75" x14ac:dyDescent="0.4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 t="str">
        <f t="shared" ref="O2773:O2774" si="562">IFERROR($D2773/$E2773,"0")</f>
        <v>0</v>
      </c>
      <c r="P2773">
        <f t="shared" ref="P2773:P2774" si="563">AVERAGE(E2773,D2773)</f>
        <v>9990</v>
      </c>
      <c r="Q2773" t="str">
        <f t="shared" si="550"/>
        <v>publishing</v>
      </c>
      <c r="R2773" t="str">
        <f t="shared" si="551"/>
        <v>children's books</v>
      </c>
      <c r="S2773" s="11">
        <f t="shared" si="557"/>
        <v>41257.531712962962</v>
      </c>
      <c r="T2773" s="11">
        <f t="shared" si="558"/>
        <v>41306.708333333336</v>
      </c>
    </row>
    <row r="2774" spans="1:20" ht="42.75" x14ac:dyDescent="0.4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 t="str">
        <f t="shared" si="562"/>
        <v>0</v>
      </c>
      <c r="P2774">
        <f t="shared" si="563"/>
        <v>4000</v>
      </c>
      <c r="Q2774" t="str">
        <f t="shared" si="550"/>
        <v>publishing</v>
      </c>
      <c r="R2774" t="str">
        <f t="shared" si="551"/>
        <v>children's books</v>
      </c>
      <c r="S2774" s="11">
        <f t="shared" si="557"/>
        <v>41537.869143518517</v>
      </c>
      <c r="T2774" s="11">
        <f t="shared" si="558"/>
        <v>41552.869143518517</v>
      </c>
    </row>
    <row r="2775" spans="1:20" ht="42.75" x14ac:dyDescent="0.4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556"/>
        <v>530</v>
      </c>
      <c r="P2775">
        <f t="shared" ref="P2775:P2781" si="564">AVERAGE($E2775/$D2774)</f>
        <v>1.25E-4</v>
      </c>
      <c r="Q2775" t="str">
        <f t="shared" si="550"/>
        <v>publishing</v>
      </c>
      <c r="R2775" t="str">
        <f t="shared" si="551"/>
        <v>children's books</v>
      </c>
      <c r="S2775" s="11">
        <f t="shared" si="557"/>
        <v>42474.86482638889</v>
      </c>
      <c r="T2775" s="11">
        <f t="shared" si="558"/>
        <v>42484.86482638889</v>
      </c>
    </row>
    <row r="2776" spans="1:20" ht="42.75" x14ac:dyDescent="0.4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556"/>
        <v>7.0175438596491224</v>
      </c>
      <c r="P2776">
        <f t="shared" si="564"/>
        <v>1.0754716981132075</v>
      </c>
      <c r="Q2776" t="str">
        <f t="shared" si="550"/>
        <v>publishing</v>
      </c>
      <c r="R2776" t="str">
        <f t="shared" si="551"/>
        <v>children's books</v>
      </c>
      <c r="S2776" s="11">
        <f t="shared" si="557"/>
        <v>41311.126481481479</v>
      </c>
      <c r="T2776" s="11">
        <f t="shared" si="558"/>
        <v>41341.126481481479</v>
      </c>
    </row>
    <row r="2777" spans="1:20" ht="42.75" x14ac:dyDescent="0.4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556"/>
        <v>33.333333333333336</v>
      </c>
      <c r="P2777">
        <f t="shared" si="564"/>
        <v>3.7499999999999999E-2</v>
      </c>
      <c r="Q2777" t="str">
        <f t="shared" si="550"/>
        <v>publishing</v>
      </c>
      <c r="R2777" t="str">
        <f t="shared" si="551"/>
        <v>children's books</v>
      </c>
      <c r="S2777" s="11">
        <f t="shared" si="557"/>
        <v>40863.013356481482</v>
      </c>
      <c r="T2777" s="11">
        <f t="shared" si="558"/>
        <v>40893.013356481482</v>
      </c>
    </row>
    <row r="2778" spans="1:20" ht="57" x14ac:dyDescent="0.4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556"/>
        <v>12.688821752265861</v>
      </c>
      <c r="P2778">
        <f t="shared" si="564"/>
        <v>0.33100000000000002</v>
      </c>
      <c r="Q2778" t="str">
        <f t="shared" si="550"/>
        <v>publishing</v>
      </c>
      <c r="R2778" t="str">
        <f t="shared" si="551"/>
        <v>children's books</v>
      </c>
      <c r="S2778" s="11">
        <f t="shared" si="557"/>
        <v>42136.297175925924</v>
      </c>
      <c r="T2778" s="11">
        <f t="shared" si="558"/>
        <v>42167.297175925924</v>
      </c>
    </row>
    <row r="2779" spans="1:20" ht="42.75" x14ac:dyDescent="0.4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556"/>
        <v>300</v>
      </c>
      <c r="P2779">
        <f t="shared" si="564"/>
        <v>4.7619047619047619E-4</v>
      </c>
      <c r="Q2779" t="str">
        <f t="shared" si="550"/>
        <v>publishing</v>
      </c>
      <c r="R2779" t="str">
        <f t="shared" si="551"/>
        <v>children's books</v>
      </c>
      <c r="S2779" s="11">
        <f t="shared" si="557"/>
        <v>42172.669027777782</v>
      </c>
      <c r="T2779" s="11">
        <f t="shared" si="558"/>
        <v>42202.669027777782</v>
      </c>
    </row>
    <row r="2780" spans="1:20" ht="57" x14ac:dyDescent="0.4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556"/>
        <v>3.9145907473309607</v>
      </c>
      <c r="P2780">
        <f t="shared" si="564"/>
        <v>0.46833333333333332</v>
      </c>
      <c r="Q2780" t="str">
        <f t="shared" si="550"/>
        <v>publishing</v>
      </c>
      <c r="R2780" t="str">
        <f t="shared" si="551"/>
        <v>children's books</v>
      </c>
      <c r="S2780" s="11">
        <f t="shared" si="557"/>
        <v>41846.978078703702</v>
      </c>
      <c r="T2780" s="11">
        <f t="shared" si="558"/>
        <v>41876.978078703702</v>
      </c>
    </row>
    <row r="2781" spans="1:20" ht="42.75" x14ac:dyDescent="0.4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556"/>
        <v>47.169811320754718</v>
      </c>
      <c r="P2781">
        <f t="shared" si="564"/>
        <v>9.6363636363636356E-3</v>
      </c>
      <c r="Q2781" t="str">
        <f t="shared" si="550"/>
        <v>publishing</v>
      </c>
      <c r="R2781" t="str">
        <f t="shared" si="551"/>
        <v>children's books</v>
      </c>
      <c r="S2781" s="11">
        <f t="shared" si="557"/>
        <v>42300.585891203707</v>
      </c>
      <c r="T2781" s="11">
        <f t="shared" si="558"/>
        <v>42330.627557870372</v>
      </c>
    </row>
    <row r="2782" spans="1:20" ht="28.5" x14ac:dyDescent="0.4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 t="str">
        <f>IFERROR($D2782/$E2782,"0")</f>
        <v>0</v>
      </c>
      <c r="P2782">
        <f>AVERAGE(E2782,D2782)</f>
        <v>50000</v>
      </c>
      <c r="Q2782" t="str">
        <f t="shared" si="550"/>
        <v>publishing</v>
      </c>
      <c r="R2782" t="str">
        <f t="shared" si="551"/>
        <v>children's books</v>
      </c>
      <c r="S2782" s="11">
        <f t="shared" si="557"/>
        <v>42774.447777777779</v>
      </c>
      <c r="T2782" s="11">
        <f t="shared" si="558"/>
        <v>42804.447777777779</v>
      </c>
    </row>
    <row r="2783" spans="1:20" ht="42.75" x14ac:dyDescent="0.4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556"/>
        <v>0.94984802431610937</v>
      </c>
      <c r="P2783">
        <f t="shared" ref="P2783:P2843" si="565">AVERAGE($E2783/$D2782)</f>
        <v>1.316E-2</v>
      </c>
      <c r="Q2783" t="str">
        <f t="shared" ref="Q2783:Q2846" si="566">LEFT(N2783,7)</f>
        <v>theater</v>
      </c>
      <c r="R2783" t="str">
        <f>RIGHT(N2783,5)</f>
        <v>plays</v>
      </c>
      <c r="S2783" s="11">
        <f t="shared" si="557"/>
        <v>42018.94159722222</v>
      </c>
      <c r="T2783" s="11">
        <f t="shared" si="558"/>
        <v>42047.291666666672</v>
      </c>
    </row>
    <row r="2784" spans="1:20" ht="28.5" x14ac:dyDescent="0.4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556"/>
        <v>0.83333333333333337</v>
      </c>
      <c r="P2784">
        <f t="shared" si="565"/>
        <v>0.96</v>
      </c>
      <c r="Q2784" t="str">
        <f t="shared" si="566"/>
        <v>theater</v>
      </c>
      <c r="R2784" t="str">
        <f t="shared" ref="R2784:R2847" si="567">RIGHT(N2784,5)</f>
        <v>plays</v>
      </c>
      <c r="S2784" s="11">
        <f t="shared" si="557"/>
        <v>42026.924976851849</v>
      </c>
      <c r="T2784" s="11">
        <f t="shared" si="558"/>
        <v>42052.207638888889</v>
      </c>
    </row>
    <row r="2785" spans="1:20" ht="42.75" x14ac:dyDescent="0.4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556"/>
        <v>0.8733624454148472</v>
      </c>
      <c r="P2785">
        <f t="shared" si="565"/>
        <v>1.145</v>
      </c>
      <c r="Q2785" t="str">
        <f t="shared" si="566"/>
        <v>theater</v>
      </c>
      <c r="R2785" t="str">
        <f t="shared" si="567"/>
        <v>plays</v>
      </c>
      <c r="S2785" s="11">
        <f t="shared" si="557"/>
        <v>42103.535254629634</v>
      </c>
      <c r="T2785" s="11">
        <f t="shared" si="558"/>
        <v>42117.535254629634</v>
      </c>
    </row>
    <row r="2786" spans="1:20" ht="42.75" x14ac:dyDescent="0.4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556"/>
        <v>0.84033613445378152</v>
      </c>
      <c r="P2786">
        <f t="shared" si="565"/>
        <v>7.14</v>
      </c>
      <c r="Q2786" t="str">
        <f t="shared" si="566"/>
        <v>theater</v>
      </c>
      <c r="R2786" t="str">
        <f t="shared" si="567"/>
        <v>plays</v>
      </c>
      <c r="S2786" s="11">
        <f t="shared" si="557"/>
        <v>41920.787534722222</v>
      </c>
      <c r="T2786" s="11">
        <f t="shared" si="558"/>
        <v>41941.787534722222</v>
      </c>
    </row>
    <row r="2787" spans="1:20" ht="42.75" x14ac:dyDescent="0.4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556"/>
        <v>0.95529231944975157</v>
      </c>
      <c r="P2787">
        <f t="shared" si="565"/>
        <v>0.87233333333333329</v>
      </c>
      <c r="Q2787" t="str">
        <f t="shared" si="566"/>
        <v>theater</v>
      </c>
      <c r="R2787" t="str">
        <f t="shared" si="567"/>
        <v>plays</v>
      </c>
      <c r="S2787" s="11">
        <f t="shared" si="557"/>
        <v>42558.189432870371</v>
      </c>
      <c r="T2787" s="11">
        <f t="shared" si="558"/>
        <v>42587.875</v>
      </c>
    </row>
    <row r="2788" spans="1:20" ht="28.5" x14ac:dyDescent="0.4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556"/>
        <v>0.84860828241683639</v>
      </c>
      <c r="P2788">
        <f t="shared" si="565"/>
        <v>0.58919999999999995</v>
      </c>
      <c r="Q2788" t="str">
        <f t="shared" si="566"/>
        <v>theater</v>
      </c>
      <c r="R2788" t="str">
        <f t="shared" si="567"/>
        <v>plays</v>
      </c>
      <c r="S2788" s="11">
        <f t="shared" si="557"/>
        <v>41815.569212962961</v>
      </c>
      <c r="T2788" s="11">
        <f t="shared" si="558"/>
        <v>41829.569212962961</v>
      </c>
    </row>
    <row r="2789" spans="1:20" ht="42.75" x14ac:dyDescent="0.4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556"/>
        <v>0.83542188805346695</v>
      </c>
      <c r="P2789">
        <f t="shared" si="565"/>
        <v>0.4788</v>
      </c>
      <c r="Q2789" t="str">
        <f t="shared" si="566"/>
        <v>theater</v>
      </c>
      <c r="R2789" t="str">
        <f t="shared" si="567"/>
        <v>plays</v>
      </c>
      <c r="S2789" s="11">
        <f t="shared" si="557"/>
        <v>41808.198518518519</v>
      </c>
      <c r="T2789" s="11">
        <f t="shared" si="558"/>
        <v>41838.198518518519</v>
      </c>
    </row>
    <row r="2790" spans="1:20" ht="42.75" x14ac:dyDescent="0.4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556"/>
        <v>0.97560975609756095</v>
      </c>
      <c r="P2790">
        <f t="shared" si="565"/>
        <v>2.0499999999999998</v>
      </c>
      <c r="Q2790" t="str">
        <f t="shared" si="566"/>
        <v>theater</v>
      </c>
      <c r="R2790" t="str">
        <f t="shared" si="567"/>
        <v>plays</v>
      </c>
      <c r="S2790" s="11">
        <f t="shared" si="557"/>
        <v>42550.701886574068</v>
      </c>
      <c r="T2790" s="11">
        <f t="shared" si="558"/>
        <v>42580.701886574068</v>
      </c>
    </row>
    <row r="2791" spans="1:20" ht="28.5" x14ac:dyDescent="0.4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556"/>
        <v>0.98846787479406917</v>
      </c>
      <c r="P2791">
        <f t="shared" si="565"/>
        <v>1.5175000000000001</v>
      </c>
      <c r="Q2791" t="str">
        <f t="shared" si="566"/>
        <v>theater</v>
      </c>
      <c r="R2791" t="str">
        <f t="shared" si="567"/>
        <v>plays</v>
      </c>
      <c r="S2791" s="11">
        <f t="shared" si="557"/>
        <v>42056.013124999998</v>
      </c>
      <c r="T2791" s="11">
        <f t="shared" si="558"/>
        <v>42075.166666666672</v>
      </c>
    </row>
    <row r="2792" spans="1:20" ht="42.75" x14ac:dyDescent="0.4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556"/>
        <v>0.94936708860759489</v>
      </c>
      <c r="P2792">
        <f t="shared" si="565"/>
        <v>1.0533333333333332</v>
      </c>
      <c r="Q2792" t="str">
        <f t="shared" si="566"/>
        <v>theater</v>
      </c>
      <c r="R2792" t="str">
        <f t="shared" si="567"/>
        <v>plays</v>
      </c>
      <c r="S2792" s="11">
        <f t="shared" si="557"/>
        <v>42016.938692129625</v>
      </c>
      <c r="T2792" s="11">
        <f t="shared" si="558"/>
        <v>42046.938692129625</v>
      </c>
    </row>
    <row r="2793" spans="1:20" ht="42.75" x14ac:dyDescent="0.4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556"/>
        <v>0.97560975609756095</v>
      </c>
      <c r="P2793">
        <f t="shared" si="565"/>
        <v>0.68333333333333335</v>
      </c>
      <c r="Q2793" t="str">
        <f t="shared" si="566"/>
        <v>theater</v>
      </c>
      <c r="R2793" t="str">
        <f t="shared" si="567"/>
        <v>plays</v>
      </c>
      <c r="S2793" s="11">
        <f t="shared" si="557"/>
        <v>42591.899988425925</v>
      </c>
      <c r="T2793" s="11">
        <f t="shared" si="558"/>
        <v>42622.166666666672</v>
      </c>
    </row>
    <row r="2794" spans="1:20" ht="42.75" x14ac:dyDescent="0.4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556"/>
        <v>0.92936802973977695</v>
      </c>
      <c r="P2794">
        <f t="shared" si="565"/>
        <v>1.0760000000000001</v>
      </c>
      <c r="Q2794" t="str">
        <f t="shared" si="566"/>
        <v>theater</v>
      </c>
      <c r="R2794" t="str">
        <f t="shared" si="567"/>
        <v>plays</v>
      </c>
      <c r="S2794" s="11">
        <f t="shared" si="557"/>
        <v>42183.231006944443</v>
      </c>
      <c r="T2794" s="11">
        <f t="shared" si="558"/>
        <v>42228.231006944443</v>
      </c>
    </row>
    <row r="2795" spans="1:20" ht="57" x14ac:dyDescent="0.4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556"/>
        <v>0.90442489881746446</v>
      </c>
      <c r="P2795">
        <f t="shared" si="565"/>
        <v>5.5283749999999996</v>
      </c>
      <c r="Q2795" t="str">
        <f t="shared" si="566"/>
        <v>theater</v>
      </c>
      <c r="R2795" t="str">
        <f t="shared" si="567"/>
        <v>plays</v>
      </c>
      <c r="S2795" s="11">
        <f t="shared" si="557"/>
        <v>42176.419039351851</v>
      </c>
      <c r="T2795" s="11">
        <f t="shared" si="558"/>
        <v>42206.419039351851</v>
      </c>
    </row>
    <row r="2796" spans="1:20" ht="57" x14ac:dyDescent="0.4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556"/>
        <v>0.66666666666666663</v>
      </c>
      <c r="P2796">
        <f t="shared" si="565"/>
        <v>7.4999999999999997E-3</v>
      </c>
      <c r="Q2796" t="str">
        <f t="shared" si="566"/>
        <v>theater</v>
      </c>
      <c r="R2796" t="str">
        <f t="shared" si="567"/>
        <v>plays</v>
      </c>
      <c r="S2796" s="11">
        <f t="shared" si="557"/>
        <v>42416.691655092596</v>
      </c>
      <c r="T2796" s="11">
        <f t="shared" si="558"/>
        <v>42432.791666666672</v>
      </c>
    </row>
    <row r="2797" spans="1:20" ht="42.75" x14ac:dyDescent="0.4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556"/>
        <v>0.95890410958904104</v>
      </c>
      <c r="P2797">
        <f t="shared" si="565"/>
        <v>14.6</v>
      </c>
      <c r="Q2797" t="str">
        <f t="shared" si="566"/>
        <v>theater</v>
      </c>
      <c r="R2797" t="str">
        <f t="shared" si="567"/>
        <v>plays</v>
      </c>
      <c r="S2797" s="11">
        <f t="shared" si="557"/>
        <v>41780.525937500002</v>
      </c>
      <c r="T2797" s="11">
        <f t="shared" si="558"/>
        <v>41796.958333333336</v>
      </c>
    </row>
    <row r="2798" spans="1:20" ht="42.75" x14ac:dyDescent="0.4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556"/>
        <v>0.86580086580086579</v>
      </c>
      <c r="P2798">
        <f t="shared" si="565"/>
        <v>1.32</v>
      </c>
      <c r="Q2798" t="str">
        <f t="shared" si="566"/>
        <v>theater</v>
      </c>
      <c r="R2798" t="str">
        <f t="shared" si="567"/>
        <v>plays</v>
      </c>
      <c r="S2798" s="11">
        <f t="shared" si="557"/>
        <v>41795.528101851851</v>
      </c>
      <c r="T2798" s="11">
        <f t="shared" si="558"/>
        <v>41825.528101851851</v>
      </c>
    </row>
    <row r="2799" spans="1:20" ht="42.75" x14ac:dyDescent="0.4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556"/>
        <v>0.97423038843783372</v>
      </c>
      <c r="P2799">
        <f t="shared" si="565"/>
        <v>10.2645125</v>
      </c>
      <c r="Q2799" t="str">
        <f t="shared" si="566"/>
        <v>theater</v>
      </c>
      <c r="R2799" t="str">
        <f t="shared" si="567"/>
        <v>plays</v>
      </c>
      <c r="S2799" s="11">
        <f t="shared" si="557"/>
        <v>41798.94027777778</v>
      </c>
      <c r="T2799" s="11">
        <f t="shared" si="558"/>
        <v>41828.94027777778</v>
      </c>
    </row>
    <row r="2800" spans="1:20" ht="42.75" x14ac:dyDescent="0.4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556"/>
        <v>0.98619329388560162</v>
      </c>
      <c r="P2800">
        <f t="shared" si="565"/>
        <v>0.63375000000000004</v>
      </c>
      <c r="Q2800" t="str">
        <f t="shared" si="566"/>
        <v>theater</v>
      </c>
      <c r="R2800" t="str">
        <f t="shared" si="567"/>
        <v>plays</v>
      </c>
      <c r="S2800" s="11">
        <f t="shared" si="557"/>
        <v>42201.675011574072</v>
      </c>
      <c r="T2800" s="11">
        <f t="shared" si="558"/>
        <v>42216.666666666672</v>
      </c>
    </row>
    <row r="2801" spans="1:20" ht="42.75" x14ac:dyDescent="0.4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556"/>
        <v>0.85737704355818334</v>
      </c>
      <c r="P2801">
        <f t="shared" si="565"/>
        <v>1.1663479999999999</v>
      </c>
      <c r="Q2801" t="str">
        <f t="shared" si="566"/>
        <v>theater</v>
      </c>
      <c r="R2801" t="str">
        <f t="shared" si="567"/>
        <v>plays</v>
      </c>
      <c r="S2801" s="11">
        <f t="shared" si="557"/>
        <v>42507.264699074076</v>
      </c>
      <c r="T2801" s="11">
        <f t="shared" si="558"/>
        <v>42538.666666666672</v>
      </c>
    </row>
    <row r="2802" spans="1:20" ht="42.75" x14ac:dyDescent="0.4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556"/>
        <v>0.75187969924812026</v>
      </c>
      <c r="P2802">
        <f t="shared" si="565"/>
        <v>0.26600000000000001</v>
      </c>
      <c r="Q2802" t="str">
        <f t="shared" si="566"/>
        <v>theater</v>
      </c>
      <c r="R2802" t="str">
        <f t="shared" si="567"/>
        <v>plays</v>
      </c>
      <c r="S2802" s="11">
        <f t="shared" si="557"/>
        <v>41948.552847222221</v>
      </c>
      <c r="T2802" s="11">
        <f t="shared" si="558"/>
        <v>42008.552847222221</v>
      </c>
    </row>
    <row r="2803" spans="1:20" ht="42.75" x14ac:dyDescent="0.4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556"/>
        <v>0.75075075075075071</v>
      </c>
      <c r="P2803">
        <f t="shared" si="565"/>
        <v>0.66600000000000004</v>
      </c>
      <c r="Q2803" t="str">
        <f t="shared" si="566"/>
        <v>theater</v>
      </c>
      <c r="R2803" t="str">
        <f t="shared" si="567"/>
        <v>plays</v>
      </c>
      <c r="S2803" s="11">
        <f t="shared" si="557"/>
        <v>41900.243159722224</v>
      </c>
      <c r="T2803" s="11">
        <f t="shared" si="558"/>
        <v>41922.458333333336</v>
      </c>
    </row>
    <row r="2804" spans="1:20" ht="42.75" x14ac:dyDescent="0.4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556"/>
        <v>0.98199672667757776</v>
      </c>
      <c r="P2804">
        <f t="shared" si="565"/>
        <v>6.11</v>
      </c>
      <c r="Q2804" t="str">
        <f t="shared" si="566"/>
        <v>theater</v>
      </c>
      <c r="R2804" t="str">
        <f t="shared" si="567"/>
        <v>plays</v>
      </c>
      <c r="S2804" s="11">
        <f t="shared" si="557"/>
        <v>42192.64707175926</v>
      </c>
      <c r="T2804" s="11">
        <f t="shared" si="558"/>
        <v>42222.64707175926</v>
      </c>
    </row>
    <row r="2805" spans="1:20" ht="42.75" x14ac:dyDescent="0.4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556"/>
        <v>0.78155529503712384</v>
      </c>
      <c r="P2805">
        <f t="shared" si="565"/>
        <v>4.2649999999999997</v>
      </c>
      <c r="Q2805" t="str">
        <f t="shared" si="566"/>
        <v>theater</v>
      </c>
      <c r="R2805" t="str">
        <f t="shared" si="567"/>
        <v>plays</v>
      </c>
      <c r="S2805" s="11">
        <f t="shared" si="557"/>
        <v>42158.065694444449</v>
      </c>
      <c r="T2805" s="11">
        <f t="shared" si="558"/>
        <v>42201</v>
      </c>
    </row>
    <row r="2806" spans="1:20" ht="42.75" x14ac:dyDescent="0.4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556"/>
        <v>0.86956521739130432</v>
      </c>
      <c r="P2806">
        <f t="shared" si="565"/>
        <v>0.115</v>
      </c>
      <c r="Q2806" t="str">
        <f t="shared" si="566"/>
        <v>theater</v>
      </c>
      <c r="R2806" t="str">
        <f t="shared" si="567"/>
        <v>plays</v>
      </c>
      <c r="S2806" s="11">
        <f t="shared" si="557"/>
        <v>41881.453587962962</v>
      </c>
      <c r="T2806" s="11">
        <f t="shared" si="558"/>
        <v>41911.453587962962</v>
      </c>
    </row>
    <row r="2807" spans="1:20" ht="57" x14ac:dyDescent="0.4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556"/>
        <v>0.90909090909090906</v>
      </c>
      <c r="P2807">
        <f t="shared" si="565"/>
        <v>0.44</v>
      </c>
      <c r="Q2807" t="str">
        <f t="shared" si="566"/>
        <v>theater</v>
      </c>
      <c r="R2807" t="str">
        <f t="shared" si="567"/>
        <v>plays</v>
      </c>
      <c r="S2807" s="11">
        <f t="shared" si="557"/>
        <v>42213.505474537036</v>
      </c>
      <c r="T2807" s="11">
        <f t="shared" si="558"/>
        <v>42238.505474537036</v>
      </c>
    </row>
    <row r="2808" spans="1:20" ht="42.75" x14ac:dyDescent="0.4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556"/>
        <v>0.89206066012488849</v>
      </c>
      <c r="P2808">
        <f t="shared" si="565"/>
        <v>8.4075000000000006</v>
      </c>
      <c r="Q2808" t="str">
        <f t="shared" si="566"/>
        <v>theater</v>
      </c>
      <c r="R2808" t="str">
        <f t="shared" si="567"/>
        <v>plays</v>
      </c>
      <c r="S2808" s="11">
        <f t="shared" si="557"/>
        <v>42185.267245370371</v>
      </c>
      <c r="T2808" s="11">
        <f t="shared" si="558"/>
        <v>42221.458333333328</v>
      </c>
    </row>
    <row r="2809" spans="1:20" x14ac:dyDescent="0.4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556"/>
        <v>0.79365079365079361</v>
      </c>
      <c r="P2809">
        <f t="shared" si="565"/>
        <v>2.1</v>
      </c>
      <c r="Q2809" t="str">
        <f t="shared" si="566"/>
        <v>theater</v>
      </c>
      <c r="R2809" t="str">
        <f t="shared" si="567"/>
        <v>plays</v>
      </c>
      <c r="S2809" s="11">
        <f t="shared" si="557"/>
        <v>42154.873124999998</v>
      </c>
      <c r="T2809" s="11">
        <f t="shared" si="558"/>
        <v>42184.873124999998</v>
      </c>
    </row>
    <row r="2810" spans="1:20" ht="42.75" x14ac:dyDescent="0.4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556"/>
        <v>0.99756151629350476</v>
      </c>
      <c r="P2810">
        <f t="shared" si="565"/>
        <v>0.9022</v>
      </c>
      <c r="Q2810" t="str">
        <f t="shared" si="566"/>
        <v>theater</v>
      </c>
      <c r="R2810" t="str">
        <f t="shared" si="567"/>
        <v>plays</v>
      </c>
      <c r="S2810" s="11">
        <f t="shared" si="557"/>
        <v>42208.84646990741</v>
      </c>
      <c r="T2810" s="11">
        <f t="shared" si="558"/>
        <v>42238.84646990741</v>
      </c>
    </row>
    <row r="2811" spans="1:20" ht="42.75" x14ac:dyDescent="0.4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556"/>
        <v>0.9765625</v>
      </c>
      <c r="P2811">
        <f t="shared" si="565"/>
        <v>0.56888888888888889</v>
      </c>
      <c r="Q2811" t="str">
        <f t="shared" si="566"/>
        <v>theater</v>
      </c>
      <c r="R2811" t="str">
        <f t="shared" si="567"/>
        <v>plays</v>
      </c>
      <c r="S2811" s="11">
        <f t="shared" si="557"/>
        <v>42451.496817129635</v>
      </c>
      <c r="T2811" s="11">
        <f t="shared" si="558"/>
        <v>42459.610416666663</v>
      </c>
    </row>
    <row r="2812" spans="1:20" ht="42.75" x14ac:dyDescent="0.4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556"/>
        <v>0.92421441774491686</v>
      </c>
      <c r="P2812">
        <f t="shared" si="565"/>
        <v>1.0820000000000001</v>
      </c>
      <c r="Q2812" t="str">
        <f t="shared" si="566"/>
        <v>theater</v>
      </c>
      <c r="R2812" t="str">
        <f t="shared" si="567"/>
        <v>plays</v>
      </c>
      <c r="S2812" s="11">
        <f t="shared" si="557"/>
        <v>41759.13962962963</v>
      </c>
      <c r="T2812" s="11">
        <f t="shared" si="558"/>
        <v>41791.165972222225</v>
      </c>
    </row>
    <row r="2813" spans="1:20" ht="42.75" x14ac:dyDescent="0.4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556"/>
        <v>0.997307270370001</v>
      </c>
      <c r="P2813">
        <f t="shared" si="565"/>
        <v>4.0107999999999997</v>
      </c>
      <c r="Q2813" t="str">
        <f t="shared" si="566"/>
        <v>theater</v>
      </c>
      <c r="R2813" t="str">
        <f t="shared" si="567"/>
        <v>plays</v>
      </c>
      <c r="S2813" s="11">
        <f t="shared" si="557"/>
        <v>42028.496562500004</v>
      </c>
      <c r="T2813" s="11">
        <f t="shared" si="558"/>
        <v>42058.496562500004</v>
      </c>
    </row>
    <row r="2814" spans="1:20" ht="42.75" x14ac:dyDescent="0.4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556"/>
        <v>0.88261253309796994</v>
      </c>
      <c r="P2814">
        <f t="shared" si="565"/>
        <v>0.5665</v>
      </c>
      <c r="Q2814" t="str">
        <f t="shared" si="566"/>
        <v>theater</v>
      </c>
      <c r="R2814" t="str">
        <f t="shared" si="567"/>
        <v>plays</v>
      </c>
      <c r="S2814" s="11">
        <f t="shared" si="557"/>
        <v>42054.74418981481</v>
      </c>
      <c r="T2814" s="11">
        <f t="shared" si="558"/>
        <v>42100.166666666672</v>
      </c>
    </row>
    <row r="2815" spans="1:20" ht="42.75" x14ac:dyDescent="0.4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556"/>
        <v>0.78384824697938482</v>
      </c>
      <c r="P2815">
        <f t="shared" si="565"/>
        <v>0.71442399999999995</v>
      </c>
      <c r="Q2815" t="str">
        <f t="shared" si="566"/>
        <v>theater</v>
      </c>
      <c r="R2815" t="str">
        <f t="shared" si="567"/>
        <v>plays</v>
      </c>
      <c r="S2815" s="11">
        <f t="shared" si="557"/>
        <v>42693.742604166662</v>
      </c>
      <c r="T2815" s="11">
        <f t="shared" si="558"/>
        <v>42718.742604166662</v>
      </c>
    </row>
    <row r="2816" spans="1:20" ht="42.75" x14ac:dyDescent="0.4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556"/>
        <v>0.92821782178217827</v>
      </c>
      <c r="P2816">
        <f t="shared" si="565"/>
        <v>0.57714285714285718</v>
      </c>
      <c r="Q2816" t="str">
        <f t="shared" si="566"/>
        <v>theater</v>
      </c>
      <c r="R2816" t="str">
        <f t="shared" si="567"/>
        <v>plays</v>
      </c>
      <c r="S2816" s="11">
        <f t="shared" si="557"/>
        <v>42103.399479166663</v>
      </c>
      <c r="T2816" s="11">
        <f t="shared" si="558"/>
        <v>42133.399479166663</v>
      </c>
    </row>
    <row r="2817" spans="1:20" ht="42.75" x14ac:dyDescent="0.4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556"/>
        <v>0.41322314049586778</v>
      </c>
      <c r="P2817">
        <f t="shared" si="565"/>
        <v>0.40333333333333332</v>
      </c>
      <c r="Q2817" t="str">
        <f t="shared" si="566"/>
        <v>theater</v>
      </c>
      <c r="R2817" t="str">
        <f t="shared" si="567"/>
        <v>plays</v>
      </c>
      <c r="S2817" s="11">
        <f t="shared" si="557"/>
        <v>42559.776724537034</v>
      </c>
      <c r="T2817" s="11">
        <f t="shared" si="558"/>
        <v>42589.776724537034</v>
      </c>
    </row>
    <row r="2818" spans="1:20" ht="42.75" x14ac:dyDescent="0.4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si="556"/>
        <v>0.70638097480574524</v>
      </c>
      <c r="P2818">
        <f t="shared" si="565"/>
        <v>16.988</v>
      </c>
      <c r="Q2818" t="str">
        <f t="shared" si="566"/>
        <v>theater</v>
      </c>
      <c r="R2818" t="str">
        <f t="shared" si="567"/>
        <v>plays</v>
      </c>
      <c r="S2818" s="11">
        <f t="shared" si="557"/>
        <v>42188.467499999999</v>
      </c>
      <c r="T2818" s="11">
        <f t="shared" si="558"/>
        <v>42218.666666666672</v>
      </c>
    </row>
    <row r="2819" spans="1:20" ht="42.75" x14ac:dyDescent="0.4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ref="O2819:O2882" si="568">$D2819/$E2819</f>
        <v>0.76923076923076927</v>
      </c>
      <c r="P2819">
        <f t="shared" si="565"/>
        <v>0.26</v>
      </c>
      <c r="Q2819" t="str">
        <f t="shared" si="566"/>
        <v>theater</v>
      </c>
      <c r="R2819" t="str">
        <f t="shared" si="567"/>
        <v>plays</v>
      </c>
      <c r="S2819" s="11">
        <f t="shared" ref="S2819:S2882" si="569">(((J2819/60)/60)/24)+DATE(1970,1,1)</f>
        <v>42023.634976851856</v>
      </c>
      <c r="T2819" s="11">
        <f t="shared" ref="T2819:T2882" si="570">(((I2819/60)/60)/24)+DATE(1970,1,1)</f>
        <v>42063.634976851856</v>
      </c>
    </row>
    <row r="2820" spans="1:20" ht="42.75" x14ac:dyDescent="0.4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568"/>
        <v>0.94312930302744502</v>
      </c>
      <c r="P2820">
        <f t="shared" si="565"/>
        <v>17.671666666666667</v>
      </c>
      <c r="Q2820" t="str">
        <f t="shared" si="566"/>
        <v>theater</v>
      </c>
      <c r="R2820" t="str">
        <f t="shared" si="567"/>
        <v>plays</v>
      </c>
      <c r="S2820" s="11">
        <f t="shared" si="569"/>
        <v>42250.598217592589</v>
      </c>
      <c r="T2820" s="11">
        <f t="shared" si="570"/>
        <v>42270.598217592589</v>
      </c>
    </row>
    <row r="2821" spans="1:20" ht="42.75" x14ac:dyDescent="0.4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568"/>
        <v>0.95419847328244278</v>
      </c>
      <c r="P2821">
        <f t="shared" si="565"/>
        <v>0.52400000000000002</v>
      </c>
      <c r="Q2821" t="str">
        <f t="shared" si="566"/>
        <v>theater</v>
      </c>
      <c r="R2821" t="str">
        <f t="shared" si="567"/>
        <v>plays</v>
      </c>
      <c r="S2821" s="11">
        <f t="shared" si="569"/>
        <v>42139.525567129633</v>
      </c>
      <c r="T2821" s="11">
        <f t="shared" si="570"/>
        <v>42169.525567129633</v>
      </c>
    </row>
    <row r="2822" spans="1:20" ht="42.75" x14ac:dyDescent="0.4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568"/>
        <v>0.73529411764705888</v>
      </c>
      <c r="P2822">
        <f t="shared" si="565"/>
        <v>5.4399999999999997E-2</v>
      </c>
      <c r="Q2822" t="str">
        <f t="shared" si="566"/>
        <v>theater</v>
      </c>
      <c r="R2822" t="str">
        <f t="shared" si="567"/>
        <v>plays</v>
      </c>
      <c r="S2822" s="11">
        <f t="shared" si="569"/>
        <v>42401.610983796301</v>
      </c>
      <c r="T2822" s="11">
        <f t="shared" si="570"/>
        <v>42426</v>
      </c>
    </row>
    <row r="2823" spans="1:20" ht="42.75" x14ac:dyDescent="0.4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568"/>
        <v>1</v>
      </c>
      <c r="P2823">
        <f t="shared" si="565"/>
        <v>5</v>
      </c>
      <c r="Q2823" t="str">
        <f t="shared" si="566"/>
        <v>theater</v>
      </c>
      <c r="R2823" t="str">
        <f t="shared" si="567"/>
        <v>plays</v>
      </c>
      <c r="S2823" s="11">
        <f t="shared" si="569"/>
        <v>41875.922858796301</v>
      </c>
      <c r="T2823" s="11">
        <f t="shared" si="570"/>
        <v>41905.922858796301</v>
      </c>
    </row>
    <row r="2824" spans="1:20" ht="42.75" x14ac:dyDescent="0.4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568"/>
        <v>1</v>
      </c>
      <c r="P2824">
        <f t="shared" si="565"/>
        <v>6</v>
      </c>
      <c r="Q2824" t="str">
        <f t="shared" si="566"/>
        <v>theater</v>
      </c>
      <c r="R2824" t="str">
        <f t="shared" si="567"/>
        <v>plays</v>
      </c>
      <c r="S2824" s="11">
        <f t="shared" si="569"/>
        <v>42060.683935185181</v>
      </c>
      <c r="T2824" s="11">
        <f t="shared" si="570"/>
        <v>42090.642268518524</v>
      </c>
    </row>
    <row r="2825" spans="1:20" ht="42.75" x14ac:dyDescent="0.4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568"/>
        <v>0.80645161290322576</v>
      </c>
      <c r="P2825">
        <f t="shared" si="565"/>
        <v>2.0666666666666667E-2</v>
      </c>
      <c r="Q2825" t="str">
        <f t="shared" si="566"/>
        <v>theater</v>
      </c>
      <c r="R2825" t="str">
        <f t="shared" si="567"/>
        <v>plays</v>
      </c>
      <c r="S2825" s="11">
        <f t="shared" si="569"/>
        <v>42067.011643518519</v>
      </c>
      <c r="T2825" s="11">
        <f t="shared" si="570"/>
        <v>42094.957638888889</v>
      </c>
    </row>
    <row r="2826" spans="1:20" ht="28.5" x14ac:dyDescent="0.4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568"/>
        <v>0.85526315789473684</v>
      </c>
      <c r="P2826">
        <f t="shared" si="565"/>
        <v>7.6</v>
      </c>
      <c r="Q2826" t="str">
        <f t="shared" si="566"/>
        <v>theater</v>
      </c>
      <c r="R2826" t="str">
        <f t="shared" si="567"/>
        <v>plays</v>
      </c>
      <c r="S2826" s="11">
        <f t="shared" si="569"/>
        <v>42136.270787037036</v>
      </c>
      <c r="T2826" s="11">
        <f t="shared" si="570"/>
        <v>42168.071527777778</v>
      </c>
    </row>
    <row r="2827" spans="1:20" ht="42.75" x14ac:dyDescent="0.4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568"/>
        <v>0.967741935483871</v>
      </c>
      <c r="P2827">
        <f t="shared" si="565"/>
        <v>4.7692307692307692</v>
      </c>
      <c r="Q2827" t="str">
        <f t="shared" si="566"/>
        <v>theater</v>
      </c>
      <c r="R2827" t="str">
        <f t="shared" si="567"/>
        <v>plays</v>
      </c>
      <c r="S2827" s="11">
        <f t="shared" si="569"/>
        <v>42312.792662037042</v>
      </c>
      <c r="T2827" s="11">
        <f t="shared" si="570"/>
        <v>42342.792662037042</v>
      </c>
    </row>
    <row r="2828" spans="1:20" ht="42.75" x14ac:dyDescent="0.4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568"/>
        <v>0.92807424593967514</v>
      </c>
      <c r="P2828">
        <f t="shared" si="565"/>
        <v>0.71833333333333338</v>
      </c>
      <c r="Q2828" t="str">
        <f t="shared" si="566"/>
        <v>theater</v>
      </c>
      <c r="R2828" t="str">
        <f t="shared" si="567"/>
        <v>plays</v>
      </c>
      <c r="S2828" s="11">
        <f t="shared" si="569"/>
        <v>42171.034861111111</v>
      </c>
      <c r="T2828" s="11">
        <f t="shared" si="570"/>
        <v>42195.291666666672</v>
      </c>
    </row>
    <row r="2829" spans="1:20" ht="42.75" x14ac:dyDescent="0.4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568"/>
        <v>0.83160083160083165</v>
      </c>
      <c r="P2829">
        <f t="shared" si="565"/>
        <v>1.2024999999999999</v>
      </c>
      <c r="Q2829" t="str">
        <f t="shared" si="566"/>
        <v>theater</v>
      </c>
      <c r="R2829" t="str">
        <f t="shared" si="567"/>
        <v>plays</v>
      </c>
      <c r="S2829" s="11">
        <f t="shared" si="569"/>
        <v>42494.683634259258</v>
      </c>
      <c r="T2829" s="11">
        <f t="shared" si="570"/>
        <v>42524.6875</v>
      </c>
    </row>
    <row r="2830" spans="1:20" ht="42.75" x14ac:dyDescent="0.4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568"/>
        <v>0.9962248322147651</v>
      </c>
      <c r="P2830">
        <f t="shared" si="565"/>
        <v>4.7679999999999998</v>
      </c>
      <c r="Q2830" t="str">
        <f t="shared" si="566"/>
        <v>theater</v>
      </c>
      <c r="R2830" t="str">
        <f t="shared" si="567"/>
        <v>plays</v>
      </c>
      <c r="S2830" s="11">
        <f t="shared" si="569"/>
        <v>42254.264687499999</v>
      </c>
      <c r="T2830" s="11">
        <f t="shared" si="570"/>
        <v>42279.958333333328</v>
      </c>
    </row>
    <row r="2831" spans="1:20" ht="42.75" x14ac:dyDescent="0.4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568"/>
        <v>0.93879083740142699</v>
      </c>
      <c r="P2831">
        <f t="shared" si="565"/>
        <v>0.28031578947368418</v>
      </c>
      <c r="Q2831" t="str">
        <f t="shared" si="566"/>
        <v>theater</v>
      </c>
      <c r="R2831" t="str">
        <f t="shared" si="567"/>
        <v>plays</v>
      </c>
      <c r="S2831" s="11">
        <f t="shared" si="569"/>
        <v>42495.434236111112</v>
      </c>
      <c r="T2831" s="11">
        <f t="shared" si="570"/>
        <v>42523.434236111112</v>
      </c>
    </row>
    <row r="2832" spans="1:20" ht="28.5" x14ac:dyDescent="0.4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568"/>
        <v>1</v>
      </c>
      <c r="P2832">
        <f t="shared" si="565"/>
        <v>1.2</v>
      </c>
      <c r="Q2832" t="str">
        <f t="shared" si="566"/>
        <v>theater</v>
      </c>
      <c r="R2832" t="str">
        <f t="shared" si="567"/>
        <v>plays</v>
      </c>
      <c r="S2832" s="11">
        <f t="shared" si="569"/>
        <v>41758.839675925927</v>
      </c>
      <c r="T2832" s="11">
        <f t="shared" si="570"/>
        <v>41771.165972222225</v>
      </c>
    </row>
    <row r="2833" spans="1:20" ht="28.5" x14ac:dyDescent="0.4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568"/>
        <v>0.90361445783132532</v>
      </c>
      <c r="P2833">
        <f t="shared" si="565"/>
        <v>1.1066666666666667</v>
      </c>
      <c r="Q2833" t="str">
        <f t="shared" si="566"/>
        <v>theater</v>
      </c>
      <c r="R2833" t="str">
        <f t="shared" si="567"/>
        <v>plays</v>
      </c>
      <c r="S2833" s="11">
        <f t="shared" si="569"/>
        <v>42171.824884259258</v>
      </c>
      <c r="T2833" s="11">
        <f t="shared" si="570"/>
        <v>42201.824884259258</v>
      </c>
    </row>
    <row r="2834" spans="1:20" ht="42.75" x14ac:dyDescent="0.4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568"/>
        <v>0.87169062653635476</v>
      </c>
      <c r="P2834">
        <f t="shared" si="565"/>
        <v>0.95599666666666661</v>
      </c>
      <c r="Q2834" t="str">
        <f t="shared" si="566"/>
        <v>theater</v>
      </c>
      <c r="R2834" t="str">
        <f t="shared" si="567"/>
        <v>plays</v>
      </c>
      <c r="S2834" s="11">
        <f t="shared" si="569"/>
        <v>41938.709421296298</v>
      </c>
      <c r="T2834" s="11">
        <f t="shared" si="570"/>
        <v>41966.916666666672</v>
      </c>
    </row>
    <row r="2835" spans="1:20" x14ac:dyDescent="0.4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568"/>
        <v>0.92370851864522752</v>
      </c>
      <c r="P2835">
        <f t="shared" si="565"/>
        <v>1.1692</v>
      </c>
      <c r="Q2835" t="str">
        <f t="shared" si="566"/>
        <v>theater</v>
      </c>
      <c r="R2835" t="str">
        <f t="shared" si="567"/>
        <v>plays</v>
      </c>
      <c r="S2835" s="11">
        <f t="shared" si="569"/>
        <v>42268.127696759257</v>
      </c>
      <c r="T2835" s="11">
        <f t="shared" si="570"/>
        <v>42288.083333333328</v>
      </c>
    </row>
    <row r="2836" spans="1:20" ht="42.75" x14ac:dyDescent="0.4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568"/>
        <v>0.58823529411764708</v>
      </c>
      <c r="P2836">
        <f t="shared" si="565"/>
        <v>0.50370370370370365</v>
      </c>
      <c r="Q2836" t="str">
        <f t="shared" si="566"/>
        <v>theater</v>
      </c>
      <c r="R2836" t="str">
        <f t="shared" si="567"/>
        <v>plays</v>
      </c>
      <c r="S2836" s="11">
        <f t="shared" si="569"/>
        <v>42019.959837962961</v>
      </c>
      <c r="T2836" s="11">
        <f t="shared" si="570"/>
        <v>42034.959837962961</v>
      </c>
    </row>
    <row r="2837" spans="1:20" ht="42.75" x14ac:dyDescent="0.4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568"/>
        <v>0.53447640019454945</v>
      </c>
      <c r="P2837">
        <f t="shared" si="565"/>
        <v>2.3387375000000001</v>
      </c>
      <c r="Q2837" t="str">
        <f t="shared" si="566"/>
        <v>theater</v>
      </c>
      <c r="R2837" t="str">
        <f t="shared" si="567"/>
        <v>plays</v>
      </c>
      <c r="S2837" s="11">
        <f t="shared" si="569"/>
        <v>42313.703900462962</v>
      </c>
      <c r="T2837" s="11">
        <f t="shared" si="570"/>
        <v>42343</v>
      </c>
    </row>
    <row r="2838" spans="1:20" ht="42.75" x14ac:dyDescent="0.4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568"/>
        <v>0.92783505154639179</v>
      </c>
      <c r="P2838">
        <f t="shared" si="565"/>
        <v>0.48499999999999999</v>
      </c>
      <c r="Q2838" t="str">
        <f t="shared" si="566"/>
        <v>theater</v>
      </c>
      <c r="R2838" t="str">
        <f t="shared" si="567"/>
        <v>plays</v>
      </c>
      <c r="S2838" s="11">
        <f t="shared" si="569"/>
        <v>42746.261782407411</v>
      </c>
      <c r="T2838" s="11">
        <f t="shared" si="570"/>
        <v>42784.207638888889</v>
      </c>
    </row>
    <row r="2839" spans="1:20" ht="57" x14ac:dyDescent="0.4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568"/>
        <v>1</v>
      </c>
      <c r="P2839">
        <f t="shared" si="565"/>
        <v>1.8888888888888888</v>
      </c>
      <c r="Q2839" t="str">
        <f t="shared" si="566"/>
        <v>theater</v>
      </c>
      <c r="R2839" t="str">
        <f t="shared" si="567"/>
        <v>plays</v>
      </c>
      <c r="S2839" s="11">
        <f t="shared" si="569"/>
        <v>42307.908379629633</v>
      </c>
      <c r="T2839" s="11">
        <f t="shared" si="570"/>
        <v>42347.950046296297</v>
      </c>
    </row>
    <row r="2840" spans="1:20" ht="42.75" x14ac:dyDescent="0.4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568"/>
        <v>0.83160083160083165</v>
      </c>
      <c r="P2840">
        <f t="shared" si="565"/>
        <v>2.8294117647058825</v>
      </c>
      <c r="Q2840" t="str">
        <f t="shared" si="566"/>
        <v>theater</v>
      </c>
      <c r="R2840" t="str">
        <f t="shared" si="567"/>
        <v>plays</v>
      </c>
      <c r="S2840" s="11">
        <f t="shared" si="569"/>
        <v>41842.607592592591</v>
      </c>
      <c r="T2840" s="11">
        <f t="shared" si="570"/>
        <v>41864.916666666664</v>
      </c>
    </row>
    <row r="2841" spans="1:20" ht="42.75" x14ac:dyDescent="0.4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568"/>
        <v>0.89743589743589747</v>
      </c>
      <c r="P2841">
        <f t="shared" si="565"/>
        <v>1.95</v>
      </c>
      <c r="Q2841" t="str">
        <f t="shared" si="566"/>
        <v>theater</v>
      </c>
      <c r="R2841" t="str">
        <f t="shared" si="567"/>
        <v>plays</v>
      </c>
      <c r="S2841" s="11">
        <f t="shared" si="569"/>
        <v>41853.240208333329</v>
      </c>
      <c r="T2841" s="11">
        <f t="shared" si="570"/>
        <v>41876.207638888889</v>
      </c>
    </row>
    <row r="2842" spans="1:20" ht="57" x14ac:dyDescent="0.4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568"/>
        <v>0.96153846153846156</v>
      </c>
      <c r="P2842">
        <f t="shared" si="565"/>
        <v>0.74285714285714288</v>
      </c>
      <c r="Q2842" t="str">
        <f t="shared" si="566"/>
        <v>theater</v>
      </c>
      <c r="R2842" t="str">
        <f t="shared" si="567"/>
        <v>plays</v>
      </c>
      <c r="S2842" s="11">
        <f t="shared" si="569"/>
        <v>42060.035636574074</v>
      </c>
      <c r="T2842" s="11">
        <f t="shared" si="570"/>
        <v>42081.708333333328</v>
      </c>
    </row>
    <row r="2843" spans="1:20" ht="42.75" x14ac:dyDescent="0.4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568"/>
        <v>100</v>
      </c>
      <c r="P2843">
        <f t="shared" si="565"/>
        <v>4.0000000000000001E-3</v>
      </c>
      <c r="Q2843" t="str">
        <f t="shared" si="566"/>
        <v>theater</v>
      </c>
      <c r="R2843" t="str">
        <f t="shared" si="567"/>
        <v>plays</v>
      </c>
      <c r="S2843" s="11">
        <f t="shared" si="569"/>
        <v>42291.739548611105</v>
      </c>
      <c r="T2843" s="11">
        <f t="shared" si="570"/>
        <v>42351.781215277777</v>
      </c>
    </row>
    <row r="2844" spans="1:20" ht="42.75" x14ac:dyDescent="0.4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 t="str">
        <f t="shared" ref="O2844:O2845" si="571">IFERROR($D2844/$E2844,"0")</f>
        <v>0</v>
      </c>
      <c r="P2844">
        <f t="shared" ref="P2844:P2845" si="572">AVERAGE(E2844,D2844)</f>
        <v>750</v>
      </c>
      <c r="Q2844" t="str">
        <f t="shared" si="566"/>
        <v>theater</v>
      </c>
      <c r="R2844" t="str">
        <f t="shared" si="567"/>
        <v>plays</v>
      </c>
      <c r="S2844" s="11">
        <f t="shared" si="569"/>
        <v>41784.952488425923</v>
      </c>
      <c r="T2844" s="11">
        <f t="shared" si="570"/>
        <v>41811.458333333336</v>
      </c>
    </row>
    <row r="2845" spans="1:20" ht="42.75" x14ac:dyDescent="0.4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 t="str">
        <f t="shared" si="571"/>
        <v>0</v>
      </c>
      <c r="P2845">
        <f t="shared" si="572"/>
        <v>600</v>
      </c>
      <c r="Q2845" t="str">
        <f t="shared" si="566"/>
        <v>theater</v>
      </c>
      <c r="R2845" t="str">
        <f t="shared" si="567"/>
        <v>plays</v>
      </c>
      <c r="S2845" s="11">
        <f t="shared" si="569"/>
        <v>42492.737847222219</v>
      </c>
      <c r="T2845" s="11">
        <f t="shared" si="570"/>
        <v>42534.166666666672</v>
      </c>
    </row>
    <row r="2846" spans="1:20" ht="42.75" x14ac:dyDescent="0.4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568"/>
        <v>18.333333333333332</v>
      </c>
      <c r="P2846">
        <f t="shared" ref="P2846:P2847" si="573">AVERAGE($E2846/$D2845)</f>
        <v>2.5000000000000001E-2</v>
      </c>
      <c r="Q2846" t="str">
        <f t="shared" si="566"/>
        <v>theater</v>
      </c>
      <c r="R2846" t="str">
        <f t="shared" si="567"/>
        <v>plays</v>
      </c>
      <c r="S2846" s="11">
        <f t="shared" si="569"/>
        <v>42709.546064814815</v>
      </c>
      <c r="T2846" s="11">
        <f t="shared" si="570"/>
        <v>42739.546064814815</v>
      </c>
    </row>
    <row r="2847" spans="1:20" ht="42.75" x14ac:dyDescent="0.4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568"/>
        <v>3.1699070160608622</v>
      </c>
      <c r="P2847">
        <f t="shared" si="573"/>
        <v>4.3018181818181818</v>
      </c>
      <c r="Q2847" t="str">
        <f t="shared" ref="Q2847:Q2910" si="574">LEFT(N2847,7)</f>
        <v>theater</v>
      </c>
      <c r="R2847" t="str">
        <f t="shared" si="567"/>
        <v>plays</v>
      </c>
      <c r="S2847" s="11">
        <f t="shared" si="569"/>
        <v>42103.016585648147</v>
      </c>
      <c r="T2847" s="11">
        <f t="shared" si="570"/>
        <v>42163.016585648147</v>
      </c>
    </row>
    <row r="2848" spans="1:20" ht="42.75" x14ac:dyDescent="0.4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 t="str">
        <f t="shared" ref="O2848:O2849" si="575">IFERROR($D2848/$E2848,"0")</f>
        <v>0</v>
      </c>
      <c r="P2848">
        <f t="shared" ref="P2848:P2849" si="576">AVERAGE(E2848,D2848)</f>
        <v>4000</v>
      </c>
      <c r="Q2848" t="str">
        <f t="shared" si="574"/>
        <v>theater</v>
      </c>
      <c r="R2848" t="str">
        <f t="shared" ref="R2848:R2911" si="577">RIGHT(N2848,5)</f>
        <v>plays</v>
      </c>
      <c r="S2848" s="11">
        <f t="shared" si="569"/>
        <v>42108.692060185189</v>
      </c>
      <c r="T2848" s="11">
        <f t="shared" si="570"/>
        <v>42153.692060185189</v>
      </c>
    </row>
    <row r="2849" spans="1:20" ht="42.75" x14ac:dyDescent="0.4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 t="str">
        <f t="shared" si="575"/>
        <v>0</v>
      </c>
      <c r="P2849">
        <f t="shared" si="576"/>
        <v>1000</v>
      </c>
      <c r="Q2849" t="str">
        <f t="shared" si="574"/>
        <v>theater</v>
      </c>
      <c r="R2849" t="str">
        <f t="shared" si="577"/>
        <v>plays</v>
      </c>
      <c r="S2849" s="11">
        <f t="shared" si="569"/>
        <v>42453.806307870371</v>
      </c>
      <c r="T2849" s="11">
        <f t="shared" si="570"/>
        <v>42513.806307870371</v>
      </c>
    </row>
    <row r="2850" spans="1:20" ht="57" x14ac:dyDescent="0.4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568"/>
        <v>500</v>
      </c>
      <c r="P2850">
        <f t="shared" ref="P2850:P2852" si="578">AVERAGE($E2850/$D2849)</f>
        <v>3.5000000000000003E-2</v>
      </c>
      <c r="Q2850" t="str">
        <f t="shared" si="574"/>
        <v>theater</v>
      </c>
      <c r="R2850" t="str">
        <f t="shared" si="577"/>
        <v>plays</v>
      </c>
      <c r="S2850" s="11">
        <f t="shared" si="569"/>
        <v>42123.648831018523</v>
      </c>
      <c r="T2850" s="11">
        <f t="shared" si="570"/>
        <v>42153.648831018523</v>
      </c>
    </row>
    <row r="2851" spans="1:20" ht="42.75" x14ac:dyDescent="0.4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568"/>
        <v>100</v>
      </c>
      <c r="P2851">
        <f t="shared" si="578"/>
        <v>1.4285714285714287E-4</v>
      </c>
      <c r="Q2851" t="str">
        <f t="shared" si="574"/>
        <v>theater</v>
      </c>
      <c r="R2851" t="str">
        <f t="shared" si="577"/>
        <v>plays</v>
      </c>
      <c r="S2851" s="11">
        <f t="shared" si="569"/>
        <v>42453.428240740745</v>
      </c>
      <c r="T2851" s="11">
        <f t="shared" si="570"/>
        <v>42483.428240740745</v>
      </c>
    </row>
    <row r="2852" spans="1:20" ht="42.75" x14ac:dyDescent="0.4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568"/>
        <v>25.723472668810288</v>
      </c>
      <c r="P2852">
        <f t="shared" si="578"/>
        <v>0.622</v>
      </c>
      <c r="Q2852" t="str">
        <f t="shared" si="574"/>
        <v>theater</v>
      </c>
      <c r="R2852" t="str">
        <f t="shared" si="577"/>
        <v>plays</v>
      </c>
      <c r="S2852" s="11">
        <f t="shared" si="569"/>
        <v>41858.007071759261</v>
      </c>
      <c r="T2852" s="11">
        <f t="shared" si="570"/>
        <v>41888.007071759261</v>
      </c>
    </row>
    <row r="2853" spans="1:20" ht="42.75" x14ac:dyDescent="0.4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 t="str">
        <f>IFERROR($D2853/$E2853,"0")</f>
        <v>0</v>
      </c>
      <c r="P2853">
        <f>AVERAGE(E2853,D2853)</f>
        <v>2250</v>
      </c>
      <c r="Q2853" t="str">
        <f t="shared" si="574"/>
        <v>theater</v>
      </c>
      <c r="R2853" t="str">
        <f t="shared" si="577"/>
        <v>plays</v>
      </c>
      <c r="S2853" s="11">
        <f t="shared" si="569"/>
        <v>42390.002650462964</v>
      </c>
      <c r="T2853" s="11">
        <f t="shared" si="570"/>
        <v>42398.970138888893</v>
      </c>
    </row>
    <row r="2854" spans="1:20" ht="42.75" x14ac:dyDescent="0.4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568"/>
        <v>52.631578947368418</v>
      </c>
      <c r="P2854">
        <f>AVERAGE($E2854/$D2853)</f>
        <v>2.1111111111111112E-2</v>
      </c>
      <c r="Q2854" t="str">
        <f t="shared" si="574"/>
        <v>theater</v>
      </c>
      <c r="R2854" t="str">
        <f t="shared" si="577"/>
        <v>plays</v>
      </c>
      <c r="S2854" s="11">
        <f t="shared" si="569"/>
        <v>41781.045173611114</v>
      </c>
      <c r="T2854" s="11">
        <f t="shared" si="570"/>
        <v>41811.045173611114</v>
      </c>
    </row>
    <row r="2855" spans="1:20" ht="42.75" x14ac:dyDescent="0.4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 t="str">
        <f>IFERROR($D2855/$E2855,"0")</f>
        <v>0</v>
      </c>
      <c r="P2855">
        <f>AVERAGE(E2855,D2855)</f>
        <v>4750</v>
      </c>
      <c r="Q2855" t="str">
        <f t="shared" si="574"/>
        <v>theater</v>
      </c>
      <c r="R2855" t="str">
        <f t="shared" si="577"/>
        <v>plays</v>
      </c>
      <c r="S2855" s="11">
        <f t="shared" si="569"/>
        <v>41836.190937499996</v>
      </c>
      <c r="T2855" s="11">
        <f t="shared" si="570"/>
        <v>41896.190937499996</v>
      </c>
    </row>
    <row r="2856" spans="1:20" ht="42.75" x14ac:dyDescent="0.4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568"/>
        <v>2.3980815347721824</v>
      </c>
      <c r="P2856">
        <f t="shared" ref="P2856:P2859" si="579">AVERAGE($E2856/$D2855)</f>
        <v>4.3894736842105264E-2</v>
      </c>
      <c r="Q2856" t="str">
        <f t="shared" si="574"/>
        <v>theater</v>
      </c>
      <c r="R2856" t="str">
        <f t="shared" si="577"/>
        <v>plays</v>
      </c>
      <c r="S2856" s="11">
        <f t="shared" si="569"/>
        <v>42111.71665509259</v>
      </c>
      <c r="T2856" s="11">
        <f t="shared" si="570"/>
        <v>42131.71665509259</v>
      </c>
    </row>
    <row r="2857" spans="1:20" ht="42.75" x14ac:dyDescent="0.4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568"/>
        <v>2</v>
      </c>
      <c r="P2857">
        <f t="shared" si="579"/>
        <v>0.3</v>
      </c>
      <c r="Q2857" t="str">
        <f t="shared" si="574"/>
        <v>theater</v>
      </c>
      <c r="R2857" t="str">
        <f t="shared" si="577"/>
        <v>plays</v>
      </c>
      <c r="S2857" s="11">
        <f t="shared" si="569"/>
        <v>42370.007766203707</v>
      </c>
      <c r="T2857" s="11">
        <f t="shared" si="570"/>
        <v>42398.981944444444</v>
      </c>
    </row>
    <row r="2858" spans="1:20" ht="42.75" x14ac:dyDescent="0.4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568"/>
        <v>20.547945205479451</v>
      </c>
      <c r="P2858">
        <f t="shared" si="579"/>
        <v>0.24333333333333335</v>
      </c>
      <c r="Q2858" t="str">
        <f t="shared" si="574"/>
        <v>theater</v>
      </c>
      <c r="R2858" t="str">
        <f t="shared" si="577"/>
        <v>plays</v>
      </c>
      <c r="S2858" s="11">
        <f t="shared" si="569"/>
        <v>42165.037581018521</v>
      </c>
      <c r="T2858" s="11">
        <f t="shared" si="570"/>
        <v>42224.898611111115</v>
      </c>
    </row>
    <row r="2859" spans="1:20" ht="57" x14ac:dyDescent="0.4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568"/>
        <v>5.0666666666666664</v>
      </c>
      <c r="P2859">
        <f t="shared" si="579"/>
        <v>2.5</v>
      </c>
      <c r="Q2859" t="str">
        <f t="shared" si="574"/>
        <v>theater</v>
      </c>
      <c r="R2859" t="str">
        <f t="shared" si="577"/>
        <v>plays</v>
      </c>
      <c r="S2859" s="11">
        <f t="shared" si="569"/>
        <v>42726.920081018514</v>
      </c>
      <c r="T2859" s="11">
        <f t="shared" si="570"/>
        <v>42786.75</v>
      </c>
    </row>
    <row r="2860" spans="1:20" ht="42.75" x14ac:dyDescent="0.4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 t="str">
        <f>IFERROR($D2860/$E2860,"0")</f>
        <v>0</v>
      </c>
      <c r="P2860">
        <f>AVERAGE(E2860,D2860)</f>
        <v>500</v>
      </c>
      <c r="Q2860" t="str">
        <f t="shared" si="574"/>
        <v>theater</v>
      </c>
      <c r="R2860" t="str">
        <f t="shared" si="577"/>
        <v>plays</v>
      </c>
      <c r="S2860" s="11">
        <f t="shared" si="569"/>
        <v>41954.545081018514</v>
      </c>
      <c r="T2860" s="11">
        <f t="shared" si="570"/>
        <v>41978.477777777778</v>
      </c>
    </row>
    <row r="2861" spans="1:20" ht="28.5" x14ac:dyDescent="0.4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568"/>
        <v>57.142857142857146</v>
      </c>
      <c r="P2861">
        <f t="shared" ref="P2861:P2866" si="580">AVERAGE($E2861/$D2860)</f>
        <v>3.5000000000000003E-2</v>
      </c>
      <c r="Q2861" t="str">
        <f t="shared" si="574"/>
        <v>theater</v>
      </c>
      <c r="R2861" t="str">
        <f t="shared" si="577"/>
        <v>plays</v>
      </c>
      <c r="S2861" s="11">
        <f t="shared" si="569"/>
        <v>42233.362314814818</v>
      </c>
      <c r="T2861" s="11">
        <f t="shared" si="570"/>
        <v>42293.362314814818</v>
      </c>
    </row>
    <row r="2862" spans="1:20" ht="42.75" x14ac:dyDescent="0.4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568"/>
        <v>15.037593984962406</v>
      </c>
      <c r="P2862">
        <f t="shared" si="580"/>
        <v>0.13300000000000001</v>
      </c>
      <c r="Q2862" t="str">
        <f t="shared" si="574"/>
        <v>theater</v>
      </c>
      <c r="R2862" t="str">
        <f t="shared" si="577"/>
        <v>plays</v>
      </c>
      <c r="S2862" s="11">
        <f t="shared" si="569"/>
        <v>42480.800648148142</v>
      </c>
      <c r="T2862" s="11">
        <f t="shared" si="570"/>
        <v>42540.800648148142</v>
      </c>
    </row>
    <row r="2863" spans="1:20" ht="42.75" x14ac:dyDescent="0.4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568"/>
        <v>3.125</v>
      </c>
      <c r="P2863">
        <f t="shared" si="580"/>
        <v>0.02</v>
      </c>
      <c r="Q2863" t="str">
        <f t="shared" si="574"/>
        <v>theater</v>
      </c>
      <c r="R2863" t="str">
        <f t="shared" si="577"/>
        <v>plays</v>
      </c>
      <c r="S2863" s="11">
        <f t="shared" si="569"/>
        <v>42257.590833333335</v>
      </c>
      <c r="T2863" s="11">
        <f t="shared" si="570"/>
        <v>42271.590833333335</v>
      </c>
    </row>
    <row r="2864" spans="1:20" ht="42.75" x14ac:dyDescent="0.4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568"/>
        <v>230.90909090909091</v>
      </c>
      <c r="P2864">
        <f t="shared" si="580"/>
        <v>0.22</v>
      </c>
      <c r="Q2864" t="str">
        <f t="shared" si="574"/>
        <v>theater</v>
      </c>
      <c r="R2864" t="str">
        <f t="shared" si="577"/>
        <v>plays</v>
      </c>
      <c r="S2864" s="11">
        <f t="shared" si="569"/>
        <v>41784.789687500001</v>
      </c>
      <c r="T2864" s="11">
        <f t="shared" si="570"/>
        <v>41814.789687500001</v>
      </c>
    </row>
    <row r="2865" spans="1:20" ht="42.75" x14ac:dyDescent="0.4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568"/>
        <v>2500</v>
      </c>
      <c r="P2865">
        <f t="shared" si="580"/>
        <v>1.5748031496062992E-3</v>
      </c>
      <c r="Q2865" t="str">
        <f t="shared" si="574"/>
        <v>theater</v>
      </c>
      <c r="R2865" t="str">
        <f t="shared" si="577"/>
        <v>plays</v>
      </c>
      <c r="S2865" s="11">
        <f t="shared" si="569"/>
        <v>41831.675034722226</v>
      </c>
      <c r="T2865" s="11">
        <f t="shared" si="570"/>
        <v>41891.675034722226</v>
      </c>
    </row>
    <row r="2866" spans="1:20" x14ac:dyDescent="0.4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568"/>
        <v>62.5</v>
      </c>
      <c r="P2866">
        <f t="shared" si="580"/>
        <v>8.0000000000000004E-4</v>
      </c>
      <c r="Q2866" t="str">
        <f t="shared" si="574"/>
        <v>theater</v>
      </c>
      <c r="R2866" t="str">
        <f t="shared" si="577"/>
        <v>plays</v>
      </c>
      <c r="S2866" s="11">
        <f t="shared" si="569"/>
        <v>42172.613506944443</v>
      </c>
      <c r="T2866" s="11">
        <f t="shared" si="570"/>
        <v>42202.554166666669</v>
      </c>
    </row>
    <row r="2867" spans="1:20" ht="42.75" x14ac:dyDescent="0.4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 t="str">
        <f>IFERROR($D2867/$E2867,"0")</f>
        <v>0</v>
      </c>
      <c r="P2867">
        <f>AVERAGE(E2867,D2867)</f>
        <v>1444</v>
      </c>
      <c r="Q2867" t="str">
        <f t="shared" si="574"/>
        <v>theater</v>
      </c>
      <c r="R2867" t="str">
        <f t="shared" si="577"/>
        <v>plays</v>
      </c>
      <c r="S2867" s="11">
        <f t="shared" si="569"/>
        <v>41950.114108796297</v>
      </c>
      <c r="T2867" s="11">
        <f t="shared" si="570"/>
        <v>42010.114108796297</v>
      </c>
    </row>
    <row r="2868" spans="1:20" ht="42.75" x14ac:dyDescent="0.4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568"/>
        <v>111.11111111111111</v>
      </c>
      <c r="P2868">
        <f t="shared" ref="P2868:P2873" si="581">AVERAGE($E2868/$D2867)</f>
        <v>1.5581717451523546E-2</v>
      </c>
      <c r="Q2868" t="str">
        <f t="shared" si="574"/>
        <v>theater</v>
      </c>
      <c r="R2868" t="str">
        <f t="shared" si="577"/>
        <v>plays</v>
      </c>
      <c r="S2868" s="11">
        <f t="shared" si="569"/>
        <v>42627.955104166671</v>
      </c>
      <c r="T2868" s="11">
        <f t="shared" si="570"/>
        <v>42657.916666666672</v>
      </c>
    </row>
    <row r="2869" spans="1:20" ht="42.75" x14ac:dyDescent="0.4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568"/>
        <v>4.9603174603174605</v>
      </c>
      <c r="P2869">
        <f t="shared" si="581"/>
        <v>0.1008</v>
      </c>
      <c r="Q2869" t="str">
        <f t="shared" si="574"/>
        <v>theater</v>
      </c>
      <c r="R2869" t="str">
        <f t="shared" si="577"/>
        <v>plays</v>
      </c>
      <c r="S2869" s="11">
        <f t="shared" si="569"/>
        <v>42531.195277777777</v>
      </c>
      <c r="T2869" s="11">
        <f t="shared" si="570"/>
        <v>42555.166666666672</v>
      </c>
    </row>
    <row r="2870" spans="1:20" ht="42.75" x14ac:dyDescent="0.4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568"/>
        <v>2.3802874117706798</v>
      </c>
      <c r="P2870">
        <f t="shared" si="581"/>
        <v>2.5207040000000003</v>
      </c>
      <c r="Q2870" t="str">
        <f t="shared" si="574"/>
        <v>theater</v>
      </c>
      <c r="R2870" t="str">
        <f t="shared" si="577"/>
        <v>plays</v>
      </c>
      <c r="S2870" s="11">
        <f t="shared" si="569"/>
        <v>42618.827013888891</v>
      </c>
      <c r="T2870" s="11">
        <f t="shared" si="570"/>
        <v>42648.827013888891</v>
      </c>
    </row>
    <row r="2871" spans="1:20" ht="57" x14ac:dyDescent="0.4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568"/>
        <v>112.99435028248588</v>
      </c>
      <c r="P2871">
        <f t="shared" si="581"/>
        <v>1.18E-2</v>
      </c>
      <c r="Q2871" t="str">
        <f t="shared" si="574"/>
        <v>theater</v>
      </c>
      <c r="R2871" t="str">
        <f t="shared" si="577"/>
        <v>plays</v>
      </c>
      <c r="S2871" s="11">
        <f t="shared" si="569"/>
        <v>42540.593530092592</v>
      </c>
      <c r="T2871" s="11">
        <f t="shared" si="570"/>
        <v>42570.593530092592</v>
      </c>
    </row>
    <row r="2872" spans="1:20" ht="42.75" x14ac:dyDescent="0.4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568"/>
        <v>6.666666666666667</v>
      </c>
      <c r="P2872">
        <f t="shared" si="581"/>
        <v>3.7499999999999999E-2</v>
      </c>
      <c r="Q2872" t="str">
        <f t="shared" si="574"/>
        <v>theater</v>
      </c>
      <c r="R2872" t="str">
        <f t="shared" si="577"/>
        <v>plays</v>
      </c>
      <c r="S2872" s="11">
        <f t="shared" si="569"/>
        <v>41746.189409722225</v>
      </c>
      <c r="T2872" s="11">
        <f t="shared" si="570"/>
        <v>41776.189409722225</v>
      </c>
    </row>
    <row r="2873" spans="1:20" ht="42.75" x14ac:dyDescent="0.4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568"/>
        <v>21.413276231263382</v>
      </c>
      <c r="P2873">
        <f t="shared" si="581"/>
        <v>9.3399999999999997E-2</v>
      </c>
      <c r="Q2873" t="str">
        <f t="shared" si="574"/>
        <v>theater</v>
      </c>
      <c r="R2873" t="str">
        <f t="shared" si="577"/>
        <v>plays</v>
      </c>
      <c r="S2873" s="11">
        <f t="shared" si="569"/>
        <v>41974.738576388889</v>
      </c>
      <c r="T2873" s="11">
        <f t="shared" si="570"/>
        <v>41994.738576388889</v>
      </c>
    </row>
    <row r="2874" spans="1:20" ht="28.5" x14ac:dyDescent="0.4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 t="str">
        <f>IFERROR($D2874/$E2874,"0")</f>
        <v>0</v>
      </c>
      <c r="P2874">
        <f>AVERAGE(E2874,D2874)</f>
        <v>1500</v>
      </c>
      <c r="Q2874" t="str">
        <f t="shared" si="574"/>
        <v>theater</v>
      </c>
      <c r="R2874" t="str">
        <f t="shared" si="577"/>
        <v>plays</v>
      </c>
      <c r="S2874" s="11">
        <f t="shared" si="569"/>
        <v>42115.11618055556</v>
      </c>
      <c r="T2874" s="11">
        <f t="shared" si="570"/>
        <v>42175.11618055556</v>
      </c>
    </row>
    <row r="2875" spans="1:20" ht="42.75" x14ac:dyDescent="0.4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568"/>
        <v>2.6232948583420774</v>
      </c>
      <c r="P2875">
        <f t="shared" ref="P2875:P2877" si="582">AVERAGE($E2875/$D2874)</f>
        <v>0.31766666666666665</v>
      </c>
      <c r="Q2875" t="str">
        <f t="shared" si="574"/>
        <v>theater</v>
      </c>
      <c r="R2875" t="str">
        <f t="shared" si="577"/>
        <v>plays</v>
      </c>
      <c r="S2875" s="11">
        <f t="shared" si="569"/>
        <v>42002.817488425921</v>
      </c>
      <c r="T2875" s="11">
        <f t="shared" si="570"/>
        <v>42032.817488425921</v>
      </c>
    </row>
    <row r="2876" spans="1:20" ht="42.75" x14ac:dyDescent="0.4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568"/>
        <v>18.450184501845019</v>
      </c>
      <c r="P2876">
        <f t="shared" si="582"/>
        <v>0.1084</v>
      </c>
      <c r="Q2876" t="str">
        <f t="shared" si="574"/>
        <v>theater</v>
      </c>
      <c r="R2876" t="str">
        <f t="shared" si="577"/>
        <v>plays</v>
      </c>
      <c r="S2876" s="11">
        <f t="shared" si="569"/>
        <v>42722.84474537037</v>
      </c>
      <c r="T2876" s="11">
        <f t="shared" si="570"/>
        <v>42752.84474537037</v>
      </c>
    </row>
    <row r="2877" spans="1:20" ht="42.75" x14ac:dyDescent="0.4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568"/>
        <v>2857.1428571428573</v>
      </c>
      <c r="P2877">
        <f t="shared" si="582"/>
        <v>1.4E-3</v>
      </c>
      <c r="Q2877" t="str">
        <f t="shared" si="574"/>
        <v>theater</v>
      </c>
      <c r="R2877" t="str">
        <f t="shared" si="577"/>
        <v>plays</v>
      </c>
      <c r="S2877" s="11">
        <f t="shared" si="569"/>
        <v>42465.128391203703</v>
      </c>
      <c r="T2877" s="11">
        <f t="shared" si="570"/>
        <v>42495.128391203703</v>
      </c>
    </row>
    <row r="2878" spans="1:20" ht="42.75" x14ac:dyDescent="0.4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 t="str">
        <f>IFERROR($D2878/$E2878,"0")</f>
        <v>0</v>
      </c>
      <c r="P2878">
        <f>AVERAGE(E2878,D2878)</f>
        <v>75000</v>
      </c>
      <c r="Q2878" t="str">
        <f t="shared" si="574"/>
        <v>theater</v>
      </c>
      <c r="R2878" t="str">
        <f t="shared" si="577"/>
        <v>plays</v>
      </c>
      <c r="S2878" s="11">
        <f t="shared" si="569"/>
        <v>42171.743969907402</v>
      </c>
      <c r="T2878" s="11">
        <f t="shared" si="570"/>
        <v>42201.743969907402</v>
      </c>
    </row>
    <row r="2879" spans="1:20" ht="42.75" x14ac:dyDescent="0.4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568"/>
        <v>9.2307692307692299</v>
      </c>
      <c r="P2879">
        <f t="shared" ref="P2879:P2882" si="583">AVERAGE($E2879/$D2878)</f>
        <v>4.3333333333333331E-3</v>
      </c>
      <c r="Q2879" t="str">
        <f t="shared" si="574"/>
        <v>theater</v>
      </c>
      <c r="R2879" t="str">
        <f t="shared" si="577"/>
        <v>plays</v>
      </c>
      <c r="S2879" s="11">
        <f t="shared" si="569"/>
        <v>42672.955138888887</v>
      </c>
      <c r="T2879" s="11">
        <f t="shared" si="570"/>
        <v>42704.708333333328</v>
      </c>
    </row>
    <row r="2880" spans="1:20" ht="42.75" x14ac:dyDescent="0.4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568"/>
        <v>47.61904761904762</v>
      </c>
      <c r="P2880">
        <f t="shared" si="583"/>
        <v>1.0500000000000001E-2</v>
      </c>
      <c r="Q2880" t="str">
        <f t="shared" si="574"/>
        <v>theater</v>
      </c>
      <c r="R2880" t="str">
        <f t="shared" si="577"/>
        <v>plays</v>
      </c>
      <c r="S2880" s="11">
        <f t="shared" si="569"/>
        <v>42128.615682870368</v>
      </c>
      <c r="T2880" s="11">
        <f t="shared" si="570"/>
        <v>42188.615682870368</v>
      </c>
    </row>
    <row r="2881" spans="1:20" ht="42.75" x14ac:dyDescent="0.4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568"/>
        <v>386.20689655172413</v>
      </c>
      <c r="P2881">
        <f t="shared" si="583"/>
        <v>9.6666666666666672E-3</v>
      </c>
      <c r="Q2881" t="str">
        <f t="shared" si="574"/>
        <v>theater</v>
      </c>
      <c r="R2881" t="str">
        <f t="shared" si="577"/>
        <v>plays</v>
      </c>
      <c r="S2881" s="11">
        <f t="shared" si="569"/>
        <v>42359.725243055553</v>
      </c>
      <c r="T2881" s="11">
        <f t="shared" si="570"/>
        <v>42389.725243055553</v>
      </c>
    </row>
    <row r="2882" spans="1:20" ht="42.75" x14ac:dyDescent="0.4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si="568"/>
        <v>4.2857142857142856</v>
      </c>
      <c r="P2882">
        <f t="shared" si="583"/>
        <v>0.25</v>
      </c>
      <c r="Q2882" t="str">
        <f t="shared" si="574"/>
        <v>theater</v>
      </c>
      <c r="R2882" t="str">
        <f t="shared" si="577"/>
        <v>plays</v>
      </c>
      <c r="S2882" s="11">
        <f t="shared" si="569"/>
        <v>42192.905694444446</v>
      </c>
      <c r="T2882" s="11">
        <f t="shared" si="570"/>
        <v>42236.711805555555</v>
      </c>
    </row>
    <row r="2883" spans="1:20" ht="42.75" x14ac:dyDescent="0.4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 t="str">
        <f>IFERROR($D2883/$E2883,"0")</f>
        <v>0</v>
      </c>
      <c r="P2883">
        <f>AVERAGE(E2883,D2883)</f>
        <v>2750</v>
      </c>
      <c r="Q2883" t="str">
        <f t="shared" si="574"/>
        <v>theater</v>
      </c>
      <c r="R2883" t="str">
        <f t="shared" si="577"/>
        <v>plays</v>
      </c>
      <c r="S2883" s="11">
        <f t="shared" ref="S2883:S2946" si="584">(((J2883/60)/60)/24)+DATE(1970,1,1)</f>
        <v>41916.597638888888</v>
      </c>
      <c r="T2883" s="11">
        <f t="shared" ref="T2883:T2946" si="585">(((I2883/60)/60)/24)+DATE(1970,1,1)</f>
        <v>41976.639305555553</v>
      </c>
    </row>
    <row r="2884" spans="1:20" ht="42.75" x14ac:dyDescent="0.4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ref="O2884:O2946" si="586">$D2884/$E2884</f>
        <v>2.9761904761904763</v>
      </c>
      <c r="P2884">
        <f t="shared" ref="P2884:P2889" si="587">AVERAGE($E2884/$D2883)</f>
        <v>4.581818181818182E-2</v>
      </c>
      <c r="Q2884" t="str">
        <f t="shared" si="574"/>
        <v>theater</v>
      </c>
      <c r="R2884" t="str">
        <f t="shared" si="577"/>
        <v>plays</v>
      </c>
      <c r="S2884" s="11">
        <f t="shared" si="584"/>
        <v>42461.596273148149</v>
      </c>
      <c r="T2884" s="11">
        <f t="shared" si="585"/>
        <v>42491.596273148149</v>
      </c>
    </row>
    <row r="2885" spans="1:20" ht="42.75" x14ac:dyDescent="0.4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586"/>
        <v>5.2410901467505244</v>
      </c>
      <c r="P2885">
        <f t="shared" si="587"/>
        <v>2.544</v>
      </c>
      <c r="Q2885" t="str">
        <f t="shared" si="574"/>
        <v>theater</v>
      </c>
      <c r="R2885" t="str">
        <f t="shared" si="577"/>
        <v>plays</v>
      </c>
      <c r="S2885" s="11">
        <f t="shared" si="584"/>
        <v>42370.90320601852</v>
      </c>
      <c r="T2885" s="11">
        <f t="shared" si="585"/>
        <v>42406.207638888889</v>
      </c>
    </row>
    <row r="2886" spans="1:20" ht="28.5" x14ac:dyDescent="0.4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586"/>
        <v>243.24324324324326</v>
      </c>
      <c r="P2886">
        <f t="shared" si="587"/>
        <v>1.8499999999999999E-2</v>
      </c>
      <c r="Q2886" t="str">
        <f t="shared" si="574"/>
        <v>theater</v>
      </c>
      <c r="R2886" t="str">
        <f t="shared" si="577"/>
        <v>plays</v>
      </c>
      <c r="S2886" s="11">
        <f t="shared" si="584"/>
        <v>41948.727256944447</v>
      </c>
      <c r="T2886" s="11">
        <f t="shared" si="585"/>
        <v>41978.727256944447</v>
      </c>
    </row>
    <row r="2887" spans="1:20" ht="28.5" x14ac:dyDescent="0.4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586"/>
        <v>3.0769230769230771</v>
      </c>
      <c r="P2887">
        <f t="shared" si="587"/>
        <v>2.8888888888888888E-3</v>
      </c>
      <c r="Q2887" t="str">
        <f t="shared" si="574"/>
        <v>theater</v>
      </c>
      <c r="R2887" t="str">
        <f t="shared" si="577"/>
        <v>plays</v>
      </c>
      <c r="S2887" s="11">
        <f t="shared" si="584"/>
        <v>42047.07640046296</v>
      </c>
      <c r="T2887" s="11">
        <f t="shared" si="585"/>
        <v>42077.034733796296</v>
      </c>
    </row>
    <row r="2888" spans="1:20" ht="42.75" x14ac:dyDescent="0.4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586"/>
        <v>20</v>
      </c>
      <c r="P2888">
        <f t="shared" si="587"/>
        <v>2.5000000000000001E-2</v>
      </c>
      <c r="Q2888" t="str">
        <f t="shared" si="574"/>
        <v>theater</v>
      </c>
      <c r="R2888" t="str">
        <f t="shared" si="577"/>
        <v>plays</v>
      </c>
      <c r="S2888" s="11">
        <f t="shared" si="584"/>
        <v>42261.632916666669</v>
      </c>
      <c r="T2888" s="11">
        <f t="shared" si="585"/>
        <v>42266.165972222225</v>
      </c>
    </row>
    <row r="2889" spans="1:20" ht="42.75" x14ac:dyDescent="0.4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586"/>
        <v>600</v>
      </c>
      <c r="P2889">
        <f t="shared" si="587"/>
        <v>2.5000000000000001E-2</v>
      </c>
      <c r="Q2889" t="str">
        <f t="shared" si="574"/>
        <v>theater</v>
      </c>
      <c r="R2889" t="str">
        <f t="shared" si="577"/>
        <v>plays</v>
      </c>
      <c r="S2889" s="11">
        <f t="shared" si="584"/>
        <v>41985.427361111113</v>
      </c>
      <c r="T2889" s="11">
        <f t="shared" si="585"/>
        <v>42015.427361111113</v>
      </c>
    </row>
    <row r="2890" spans="1:20" ht="42.75" x14ac:dyDescent="0.4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 t="str">
        <f>IFERROR($D2890/$E2890,"0")</f>
        <v>0</v>
      </c>
      <c r="P2890">
        <f>AVERAGE(E2890,D2890)</f>
        <v>15000</v>
      </c>
      <c r="Q2890" t="str">
        <f t="shared" si="574"/>
        <v>theater</v>
      </c>
      <c r="R2890" t="str">
        <f t="shared" si="577"/>
        <v>plays</v>
      </c>
      <c r="S2890" s="11">
        <f t="shared" si="584"/>
        <v>41922.535185185188</v>
      </c>
      <c r="T2890" s="11">
        <f t="shared" si="585"/>
        <v>41930.207638888889</v>
      </c>
    </row>
    <row r="2891" spans="1:20" ht="42.75" x14ac:dyDescent="0.4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586"/>
        <v>2.6269702276707529</v>
      </c>
      <c r="P2891">
        <f t="shared" ref="P2891:P2895" si="588">AVERAGE($E2891/$D2890)</f>
        <v>3.8066666666666665E-2</v>
      </c>
      <c r="Q2891" t="str">
        <f t="shared" si="574"/>
        <v>theater</v>
      </c>
      <c r="R2891" t="str">
        <f t="shared" si="577"/>
        <v>plays</v>
      </c>
      <c r="S2891" s="11">
        <f t="shared" si="584"/>
        <v>41850.863252314812</v>
      </c>
      <c r="T2891" s="11">
        <f t="shared" si="585"/>
        <v>41880.863252314812</v>
      </c>
    </row>
    <row r="2892" spans="1:20" ht="42.75" x14ac:dyDescent="0.4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586"/>
        <v>95.238095238095241</v>
      </c>
      <c r="P2892">
        <f t="shared" si="588"/>
        <v>7.0000000000000001E-3</v>
      </c>
      <c r="Q2892" t="str">
        <f t="shared" si="574"/>
        <v>theater</v>
      </c>
      <c r="R2892" t="str">
        <f t="shared" si="577"/>
        <v>plays</v>
      </c>
      <c r="S2892" s="11">
        <f t="shared" si="584"/>
        <v>41831.742962962962</v>
      </c>
      <c r="T2892" s="11">
        <f t="shared" si="585"/>
        <v>41860.125</v>
      </c>
    </row>
    <row r="2893" spans="1:20" ht="42.75" x14ac:dyDescent="0.4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586"/>
        <v>36.630036630036628</v>
      </c>
      <c r="P2893">
        <f t="shared" si="588"/>
        <v>0.13650000000000001</v>
      </c>
      <c r="Q2893" t="str">
        <f t="shared" si="574"/>
        <v>theater</v>
      </c>
      <c r="R2893" t="str">
        <f t="shared" si="577"/>
        <v>plays</v>
      </c>
      <c r="S2893" s="11">
        <f t="shared" si="584"/>
        <v>42415.883425925931</v>
      </c>
      <c r="T2893" s="11">
        <f t="shared" si="585"/>
        <v>42475.84175925926</v>
      </c>
    </row>
    <row r="2894" spans="1:20" ht="42.75" x14ac:dyDescent="0.4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586"/>
        <v>11</v>
      </c>
      <c r="P2894">
        <f t="shared" si="588"/>
        <v>0.05</v>
      </c>
      <c r="Q2894" t="str">
        <f t="shared" si="574"/>
        <v>theater</v>
      </c>
      <c r="R2894" t="str">
        <f t="shared" si="577"/>
        <v>plays</v>
      </c>
      <c r="S2894" s="11">
        <f t="shared" si="584"/>
        <v>41869.714166666665</v>
      </c>
      <c r="T2894" s="11">
        <f t="shared" si="585"/>
        <v>41876.875</v>
      </c>
    </row>
    <row r="2895" spans="1:20" x14ac:dyDescent="0.4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586"/>
        <v>200</v>
      </c>
      <c r="P2895">
        <f t="shared" si="588"/>
        <v>4.5454545454545452E-3</v>
      </c>
      <c r="Q2895" t="str">
        <f t="shared" si="574"/>
        <v>theater</v>
      </c>
      <c r="R2895" t="str">
        <f t="shared" si="577"/>
        <v>plays</v>
      </c>
      <c r="S2895" s="11">
        <f t="shared" si="584"/>
        <v>41953.773090277777</v>
      </c>
      <c r="T2895" s="11">
        <f t="shared" si="585"/>
        <v>42013.083333333328</v>
      </c>
    </row>
    <row r="2896" spans="1:20" ht="28.5" x14ac:dyDescent="0.4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 t="str">
        <f>IFERROR($D2896/$E2896,"0")</f>
        <v>0</v>
      </c>
      <c r="P2896">
        <f>AVERAGE(E2896,D2896)</f>
        <v>25000</v>
      </c>
      <c r="Q2896" t="str">
        <f t="shared" si="574"/>
        <v>theater</v>
      </c>
      <c r="R2896" t="str">
        <f t="shared" si="577"/>
        <v>plays</v>
      </c>
      <c r="S2896" s="11">
        <f t="shared" si="584"/>
        <v>42037.986284722225</v>
      </c>
      <c r="T2896" s="11">
        <f t="shared" si="585"/>
        <v>42097.944618055553</v>
      </c>
    </row>
    <row r="2897" spans="1:20" ht="42.75" x14ac:dyDescent="0.4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586"/>
        <v>21.739130434782609</v>
      </c>
      <c r="P2897">
        <f t="shared" ref="P2897:P2900" si="589">AVERAGE($E2897/$D2896)</f>
        <v>4.6000000000000001E-4</v>
      </c>
      <c r="Q2897" t="str">
        <f t="shared" si="574"/>
        <v>theater</v>
      </c>
      <c r="R2897" t="str">
        <f t="shared" si="577"/>
        <v>plays</v>
      </c>
      <c r="S2897" s="11">
        <f t="shared" si="584"/>
        <v>41811.555462962962</v>
      </c>
      <c r="T2897" s="11">
        <f t="shared" si="585"/>
        <v>41812.875</v>
      </c>
    </row>
    <row r="2898" spans="1:20" ht="42.75" x14ac:dyDescent="0.4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586"/>
        <v>4.8</v>
      </c>
      <c r="P2898">
        <f t="shared" si="589"/>
        <v>1.25</v>
      </c>
      <c r="Q2898" t="str">
        <f t="shared" si="574"/>
        <v>theater</v>
      </c>
      <c r="R2898" t="str">
        <f t="shared" si="577"/>
        <v>plays</v>
      </c>
      <c r="S2898" s="11">
        <f t="shared" si="584"/>
        <v>42701.908807870372</v>
      </c>
      <c r="T2898" s="11">
        <f t="shared" si="585"/>
        <v>42716.25</v>
      </c>
    </row>
    <row r="2899" spans="1:20" ht="42.75" x14ac:dyDescent="0.4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586"/>
        <v>21.818181818181817</v>
      </c>
      <c r="P2899">
        <f t="shared" si="589"/>
        <v>0.18333333333333332</v>
      </c>
      <c r="Q2899" t="str">
        <f t="shared" si="574"/>
        <v>theater</v>
      </c>
      <c r="R2899" t="str">
        <f t="shared" si="577"/>
        <v>plays</v>
      </c>
      <c r="S2899" s="11">
        <f t="shared" si="584"/>
        <v>42258.646504629629</v>
      </c>
      <c r="T2899" s="11">
        <f t="shared" si="585"/>
        <v>42288.645196759258</v>
      </c>
    </row>
    <row r="2900" spans="1:20" ht="42.75" x14ac:dyDescent="0.4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586"/>
        <v>23.734177215189874</v>
      </c>
      <c r="P2900">
        <f t="shared" si="589"/>
        <v>2.6333333333333334E-2</v>
      </c>
      <c r="Q2900" t="str">
        <f t="shared" si="574"/>
        <v>theater</v>
      </c>
      <c r="R2900" t="str">
        <f t="shared" si="577"/>
        <v>plays</v>
      </c>
      <c r="S2900" s="11">
        <f t="shared" si="584"/>
        <v>42278.664965277778</v>
      </c>
      <c r="T2900" s="11">
        <f t="shared" si="585"/>
        <v>42308.664965277778</v>
      </c>
    </row>
    <row r="2901" spans="1:20" ht="42.75" x14ac:dyDescent="0.4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 t="str">
        <f>IFERROR($D2901/$E2901,"0")</f>
        <v>0</v>
      </c>
      <c r="P2901">
        <f>AVERAGE(E2901,D2901)</f>
        <v>5000</v>
      </c>
      <c r="Q2901" t="str">
        <f t="shared" si="574"/>
        <v>theater</v>
      </c>
      <c r="R2901" t="str">
        <f t="shared" si="577"/>
        <v>plays</v>
      </c>
      <c r="S2901" s="11">
        <f t="shared" si="584"/>
        <v>42515.078217592592</v>
      </c>
      <c r="T2901" s="11">
        <f t="shared" si="585"/>
        <v>42575.078217592592</v>
      </c>
    </row>
    <row r="2902" spans="1:20" ht="57" x14ac:dyDescent="0.4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586"/>
        <v>1.6152716593245227</v>
      </c>
      <c r="P2902">
        <f t="shared" ref="P2902:P2911" si="590">AVERAGE($E2902/$D2901)</f>
        <v>0.34050000000000002</v>
      </c>
      <c r="Q2902" t="str">
        <f t="shared" si="574"/>
        <v>theater</v>
      </c>
      <c r="R2902" t="str">
        <f t="shared" si="577"/>
        <v>plays</v>
      </c>
      <c r="S2902" s="11">
        <f t="shared" si="584"/>
        <v>41830.234166666669</v>
      </c>
      <c r="T2902" s="11">
        <f t="shared" si="585"/>
        <v>41860.234166666669</v>
      </c>
    </row>
    <row r="2903" spans="1:20" ht="42.75" x14ac:dyDescent="0.4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586"/>
        <v>125</v>
      </c>
      <c r="P2903">
        <f t="shared" si="590"/>
        <v>1.090909090909091E-3</v>
      </c>
      <c r="Q2903" t="str">
        <f t="shared" si="574"/>
        <v>theater</v>
      </c>
      <c r="R2903" t="str">
        <f t="shared" si="577"/>
        <v>plays</v>
      </c>
      <c r="S2903" s="11">
        <f t="shared" si="584"/>
        <v>41982.904386574075</v>
      </c>
      <c r="T2903" s="11">
        <f t="shared" si="585"/>
        <v>42042.904386574075</v>
      </c>
    </row>
    <row r="2904" spans="1:20" ht="42.75" x14ac:dyDescent="0.4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586"/>
        <v>6000</v>
      </c>
      <c r="P2904">
        <f t="shared" si="590"/>
        <v>3.3333333333333333E-2</v>
      </c>
      <c r="Q2904" t="str">
        <f t="shared" si="574"/>
        <v>theater</v>
      </c>
      <c r="R2904" t="str">
        <f t="shared" si="577"/>
        <v>plays</v>
      </c>
      <c r="S2904" s="11">
        <f t="shared" si="584"/>
        <v>42210.439768518518</v>
      </c>
      <c r="T2904" s="11">
        <f t="shared" si="585"/>
        <v>42240.439768518518</v>
      </c>
    </row>
    <row r="2905" spans="1:20" ht="42.75" x14ac:dyDescent="0.4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586"/>
        <v>128.2051282051282</v>
      </c>
      <c r="P2905">
        <f t="shared" si="590"/>
        <v>2.5999999999999998E-4</v>
      </c>
      <c r="Q2905" t="str">
        <f t="shared" si="574"/>
        <v>theater</v>
      </c>
      <c r="R2905" t="str">
        <f t="shared" si="577"/>
        <v>plays</v>
      </c>
      <c r="S2905" s="11">
        <f t="shared" si="584"/>
        <v>42196.166874999995</v>
      </c>
      <c r="T2905" s="11">
        <f t="shared" si="585"/>
        <v>42256.166874999995</v>
      </c>
    </row>
    <row r="2906" spans="1:20" ht="42.75" x14ac:dyDescent="0.4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586"/>
        <v>20</v>
      </c>
      <c r="P2906">
        <f t="shared" si="590"/>
        <v>1.4999999999999999E-2</v>
      </c>
      <c r="Q2906" t="str">
        <f t="shared" si="574"/>
        <v>theater</v>
      </c>
      <c r="R2906" t="str">
        <f t="shared" si="577"/>
        <v>plays</v>
      </c>
      <c r="S2906" s="11">
        <f t="shared" si="584"/>
        <v>41940.967951388891</v>
      </c>
      <c r="T2906" s="11">
        <f t="shared" si="585"/>
        <v>41952.5</v>
      </c>
    </row>
    <row r="2907" spans="1:20" ht="42.75" x14ac:dyDescent="0.4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586"/>
        <v>5.627009646302251</v>
      </c>
      <c r="P2907">
        <f t="shared" si="590"/>
        <v>0.41466666666666668</v>
      </c>
      <c r="Q2907" t="str">
        <f t="shared" si="574"/>
        <v>theater</v>
      </c>
      <c r="R2907" t="str">
        <f t="shared" si="577"/>
        <v>plays</v>
      </c>
      <c r="S2907" s="11">
        <f t="shared" si="584"/>
        <v>42606.056863425925</v>
      </c>
      <c r="T2907" s="11">
        <f t="shared" si="585"/>
        <v>42620.056863425925</v>
      </c>
    </row>
    <row r="2908" spans="1:20" ht="42.75" x14ac:dyDescent="0.4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586"/>
        <v>10.619469026548673</v>
      </c>
      <c r="P2908">
        <f t="shared" si="590"/>
        <v>0.16142857142857142</v>
      </c>
      <c r="Q2908" t="str">
        <f t="shared" si="574"/>
        <v>theater</v>
      </c>
      <c r="R2908" t="str">
        <f t="shared" si="577"/>
        <v>plays</v>
      </c>
      <c r="S2908" s="11">
        <f t="shared" si="584"/>
        <v>42199.648912037039</v>
      </c>
      <c r="T2908" s="11">
        <f t="shared" si="585"/>
        <v>42217.041666666672</v>
      </c>
    </row>
    <row r="2909" spans="1:20" ht="42.75" x14ac:dyDescent="0.4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586"/>
        <v>1250</v>
      </c>
      <c r="P2909">
        <f t="shared" si="590"/>
        <v>3.3333333333333332E-4</v>
      </c>
      <c r="Q2909" t="str">
        <f t="shared" si="574"/>
        <v>theater</v>
      </c>
      <c r="R2909" t="str">
        <f t="shared" si="577"/>
        <v>plays</v>
      </c>
      <c r="S2909" s="11">
        <f t="shared" si="584"/>
        <v>42444.877743055549</v>
      </c>
      <c r="T2909" s="11">
        <f t="shared" si="585"/>
        <v>42504.877743055549</v>
      </c>
    </row>
    <row r="2910" spans="1:20" ht="57" x14ac:dyDescent="0.4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586"/>
        <v>36.363636363636367</v>
      </c>
      <c r="P2910">
        <f t="shared" si="590"/>
        <v>0.1056</v>
      </c>
      <c r="Q2910" t="str">
        <f t="shared" si="574"/>
        <v>theater</v>
      </c>
      <c r="R2910" t="str">
        <f t="shared" si="577"/>
        <v>plays</v>
      </c>
      <c r="S2910" s="11">
        <f t="shared" si="584"/>
        <v>42499.731701388882</v>
      </c>
      <c r="T2910" s="11">
        <f t="shared" si="585"/>
        <v>42529.731701388882</v>
      </c>
    </row>
    <row r="2911" spans="1:20" ht="42.75" x14ac:dyDescent="0.4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586"/>
        <v>9000</v>
      </c>
      <c r="P2911">
        <f t="shared" si="590"/>
        <v>2.0833333333333333E-3</v>
      </c>
      <c r="Q2911" t="str">
        <f t="shared" ref="Q2911:Q2974" si="591">LEFT(N2911,7)</f>
        <v>theater</v>
      </c>
      <c r="R2911" t="str">
        <f t="shared" si="577"/>
        <v>plays</v>
      </c>
      <c r="S2911" s="11">
        <f t="shared" si="584"/>
        <v>41929.266215277778</v>
      </c>
      <c r="T2911" s="11">
        <f t="shared" si="585"/>
        <v>41968.823611111111</v>
      </c>
    </row>
    <row r="2912" spans="1:20" ht="42.75" x14ac:dyDescent="0.4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586"/>
        <v>30000</v>
      </c>
      <c r="P2912">
        <f>AVERAGE(E2912,D2912)</f>
        <v>15000.5</v>
      </c>
      <c r="Q2912" t="str">
        <f t="shared" si="591"/>
        <v>theater</v>
      </c>
      <c r="R2912" t="str">
        <f t="shared" ref="R2912:R2922" si="592">RIGHT(N2912,5)</f>
        <v>plays</v>
      </c>
      <c r="S2912" s="11">
        <f t="shared" si="584"/>
        <v>42107.841284722221</v>
      </c>
      <c r="T2912" s="11">
        <f t="shared" si="585"/>
        <v>42167.841284722221</v>
      </c>
    </row>
    <row r="2913" spans="1:20" ht="42.75" x14ac:dyDescent="0.4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586"/>
        <v>2.7397260273972601</v>
      </c>
      <c r="P2913">
        <f t="shared" ref="P2913:P2915" si="593">AVERAGE($E2913/$D2912)</f>
        <v>2.1899999999999999E-2</v>
      </c>
      <c r="Q2913" t="str">
        <f t="shared" si="591"/>
        <v>theater</v>
      </c>
      <c r="R2913" t="str">
        <f t="shared" si="592"/>
        <v>plays</v>
      </c>
      <c r="S2913" s="11">
        <f t="shared" si="584"/>
        <v>42142.768819444449</v>
      </c>
      <c r="T2913" s="11">
        <f t="shared" si="585"/>
        <v>42182.768819444449</v>
      </c>
    </row>
    <row r="2914" spans="1:20" ht="42.75" x14ac:dyDescent="0.4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586"/>
        <v>7.1133004926108372</v>
      </c>
      <c r="P2914">
        <f t="shared" si="593"/>
        <v>1.1277777777777778</v>
      </c>
      <c r="Q2914" t="str">
        <f t="shared" si="591"/>
        <v>theater</v>
      </c>
      <c r="R2914" t="str">
        <f t="shared" si="592"/>
        <v>plays</v>
      </c>
      <c r="S2914" s="11">
        <f t="shared" si="584"/>
        <v>42354.131643518514</v>
      </c>
      <c r="T2914" s="11">
        <f t="shared" si="585"/>
        <v>42384.131643518514</v>
      </c>
    </row>
    <row r="2915" spans="1:20" ht="42.75" x14ac:dyDescent="0.4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586"/>
        <v>5000</v>
      </c>
      <c r="P2915">
        <f t="shared" si="593"/>
        <v>1.3850415512465375E-4</v>
      </c>
      <c r="Q2915" t="str">
        <f t="shared" si="591"/>
        <v>theater</v>
      </c>
      <c r="R2915" t="str">
        <f t="shared" si="592"/>
        <v>plays</v>
      </c>
      <c r="S2915" s="11">
        <f t="shared" si="584"/>
        <v>41828.922905092593</v>
      </c>
      <c r="T2915" s="11">
        <f t="shared" si="585"/>
        <v>41888.922905092593</v>
      </c>
    </row>
    <row r="2916" spans="1:20" ht="28.5" x14ac:dyDescent="0.4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586"/>
        <v>25000</v>
      </c>
      <c r="P2916">
        <f>AVERAGE(E2916,D2916)</f>
        <v>12500.5</v>
      </c>
      <c r="Q2916" t="str">
        <f t="shared" si="591"/>
        <v>theater</v>
      </c>
      <c r="R2916" t="str">
        <f t="shared" si="592"/>
        <v>plays</v>
      </c>
      <c r="S2916" s="11">
        <f t="shared" si="584"/>
        <v>42017.907337962963</v>
      </c>
      <c r="T2916" s="11">
        <f t="shared" si="585"/>
        <v>42077.865671296298</v>
      </c>
    </row>
    <row r="2917" spans="1:20" ht="42.75" x14ac:dyDescent="0.4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586"/>
        <v>1.6366612111292962</v>
      </c>
      <c r="P2917">
        <f t="shared" ref="P2917:P2942" si="594">AVERAGE($E2917/$D2916)</f>
        <v>2.444E-2</v>
      </c>
      <c r="Q2917" t="str">
        <f t="shared" si="591"/>
        <v>theater</v>
      </c>
      <c r="R2917" t="str">
        <f t="shared" si="592"/>
        <v>plays</v>
      </c>
      <c r="S2917" s="11">
        <f t="shared" si="584"/>
        <v>42415.398032407407</v>
      </c>
      <c r="T2917" s="11">
        <f t="shared" si="585"/>
        <v>42445.356365740736</v>
      </c>
    </row>
    <row r="2918" spans="1:20" ht="42.75" x14ac:dyDescent="0.4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586"/>
        <v>12.758620689655173</v>
      </c>
      <c r="P2918">
        <f t="shared" si="594"/>
        <v>0.14499999999999999</v>
      </c>
      <c r="Q2918" t="str">
        <f t="shared" si="591"/>
        <v>theater</v>
      </c>
      <c r="R2918" t="str">
        <f t="shared" si="592"/>
        <v>plays</v>
      </c>
      <c r="S2918" s="11">
        <f t="shared" si="584"/>
        <v>41755.476724537039</v>
      </c>
      <c r="T2918" s="11">
        <f t="shared" si="585"/>
        <v>41778.476724537039</v>
      </c>
    </row>
    <row r="2919" spans="1:20" ht="42.75" x14ac:dyDescent="0.4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586"/>
        <v>4.5766590389016022</v>
      </c>
      <c r="P2919">
        <f t="shared" si="594"/>
        <v>0.23621621621621622</v>
      </c>
      <c r="Q2919" t="str">
        <f t="shared" si="591"/>
        <v>theater</v>
      </c>
      <c r="R2919" t="str">
        <f t="shared" si="592"/>
        <v>plays</v>
      </c>
      <c r="S2919" s="11">
        <f t="shared" si="584"/>
        <v>42245.234340277777</v>
      </c>
      <c r="T2919" s="11">
        <f t="shared" si="585"/>
        <v>42263.234340277777</v>
      </c>
    </row>
    <row r="2920" spans="1:20" ht="42.75" x14ac:dyDescent="0.4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586"/>
        <v>3.6710719530102791</v>
      </c>
      <c r="P2920">
        <f t="shared" si="594"/>
        <v>0.68100000000000005</v>
      </c>
      <c r="Q2920" t="str">
        <f t="shared" si="591"/>
        <v>theater</v>
      </c>
      <c r="R2920" t="str">
        <f t="shared" si="592"/>
        <v>plays</v>
      </c>
      <c r="S2920" s="11">
        <f t="shared" si="584"/>
        <v>42278.629710648151</v>
      </c>
      <c r="T2920" s="11">
        <f t="shared" si="585"/>
        <v>42306.629710648151</v>
      </c>
    </row>
    <row r="2921" spans="1:20" ht="42.75" x14ac:dyDescent="0.4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586"/>
        <v>11.764705882352942</v>
      </c>
      <c r="P2921">
        <f t="shared" si="594"/>
        <v>1.0200000000000001E-2</v>
      </c>
      <c r="Q2921" t="str">
        <f t="shared" si="591"/>
        <v>theater</v>
      </c>
      <c r="R2921" t="str">
        <f t="shared" si="592"/>
        <v>plays</v>
      </c>
      <c r="S2921" s="11">
        <f t="shared" si="584"/>
        <v>41826.61954861111</v>
      </c>
      <c r="T2921" s="11">
        <f t="shared" si="585"/>
        <v>41856.61954861111</v>
      </c>
    </row>
    <row r="2922" spans="1:20" ht="42.75" x14ac:dyDescent="0.4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586"/>
        <v>3.7257824143070044</v>
      </c>
      <c r="P2922">
        <f t="shared" si="594"/>
        <v>1.1183333333333334</v>
      </c>
      <c r="Q2922" t="str">
        <f t="shared" si="591"/>
        <v>theater</v>
      </c>
      <c r="R2922" t="str">
        <f t="shared" si="592"/>
        <v>plays</v>
      </c>
      <c r="S2922" s="11">
        <f t="shared" si="584"/>
        <v>42058.792476851857</v>
      </c>
      <c r="T2922" s="11">
        <f t="shared" si="585"/>
        <v>42088.750810185185</v>
      </c>
    </row>
    <row r="2923" spans="1:20" ht="28.5" x14ac:dyDescent="0.4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586"/>
        <v>0.77519379844961245</v>
      </c>
      <c r="P2923">
        <f t="shared" si="594"/>
        <v>5.16E-2</v>
      </c>
      <c r="Q2923" t="str">
        <f t="shared" si="591"/>
        <v>theater</v>
      </c>
      <c r="R2923" t="str">
        <f>RIGHT(N2923,7)</f>
        <v>musical</v>
      </c>
      <c r="S2923" s="11">
        <f t="shared" si="584"/>
        <v>41877.886620370373</v>
      </c>
      <c r="T2923" s="11">
        <f t="shared" si="585"/>
        <v>41907.886620370373</v>
      </c>
    </row>
    <row r="2924" spans="1:20" ht="42.75" x14ac:dyDescent="0.4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586"/>
        <v>1</v>
      </c>
      <c r="P2924">
        <f t="shared" si="594"/>
        <v>5</v>
      </c>
      <c r="Q2924" t="str">
        <f t="shared" si="591"/>
        <v>theater</v>
      </c>
      <c r="R2924" t="str">
        <f t="shared" ref="R2924:R2942" si="595">RIGHT(N2924,7)</f>
        <v>musical</v>
      </c>
      <c r="S2924" s="11">
        <f t="shared" si="584"/>
        <v>42097.874155092592</v>
      </c>
      <c r="T2924" s="11">
        <f t="shared" si="585"/>
        <v>42142.874155092592</v>
      </c>
    </row>
    <row r="2925" spans="1:20" ht="42.75" x14ac:dyDescent="0.4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586"/>
        <v>1</v>
      </c>
      <c r="P2925">
        <f t="shared" si="594"/>
        <v>0.6</v>
      </c>
      <c r="Q2925" t="str">
        <f t="shared" si="591"/>
        <v>theater</v>
      </c>
      <c r="R2925" t="str">
        <f t="shared" si="595"/>
        <v>musical</v>
      </c>
      <c r="S2925" s="11">
        <f t="shared" si="584"/>
        <v>42013.15253472222</v>
      </c>
      <c r="T2925" s="11">
        <f t="shared" si="585"/>
        <v>42028.125</v>
      </c>
    </row>
    <row r="2926" spans="1:20" ht="42.75" x14ac:dyDescent="0.4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586"/>
        <v>0.96899224806201545</v>
      </c>
      <c r="P2926">
        <f t="shared" si="594"/>
        <v>86</v>
      </c>
      <c r="Q2926" t="str">
        <f t="shared" si="591"/>
        <v>theater</v>
      </c>
      <c r="R2926" t="str">
        <f t="shared" si="595"/>
        <v>musical</v>
      </c>
      <c r="S2926" s="11">
        <f t="shared" si="584"/>
        <v>42103.556828703702</v>
      </c>
      <c r="T2926" s="11">
        <f t="shared" si="585"/>
        <v>42133.165972222225</v>
      </c>
    </row>
    <row r="2927" spans="1:20" ht="42.75" x14ac:dyDescent="0.4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586"/>
        <v>0.97612421853121933</v>
      </c>
      <c r="P2927">
        <f t="shared" si="594"/>
        <v>1.8440276</v>
      </c>
      <c r="Q2927" t="str">
        <f t="shared" si="591"/>
        <v>theater</v>
      </c>
      <c r="R2927" t="str">
        <f t="shared" si="595"/>
        <v>musical</v>
      </c>
      <c r="S2927" s="11">
        <f t="shared" si="584"/>
        <v>41863.584120370368</v>
      </c>
      <c r="T2927" s="11">
        <f t="shared" si="585"/>
        <v>41893.584120370368</v>
      </c>
    </row>
    <row r="2928" spans="1:20" ht="42.75" x14ac:dyDescent="0.4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586"/>
        <v>0.8</v>
      </c>
      <c r="P2928">
        <f t="shared" si="594"/>
        <v>8.3333333333333329E-2</v>
      </c>
      <c r="Q2928" t="str">
        <f t="shared" si="591"/>
        <v>theater</v>
      </c>
      <c r="R2928" t="str">
        <f t="shared" si="595"/>
        <v>musical</v>
      </c>
      <c r="S2928" s="11">
        <f t="shared" si="584"/>
        <v>42044.765960648147</v>
      </c>
      <c r="T2928" s="11">
        <f t="shared" si="585"/>
        <v>42058.765960648147</v>
      </c>
    </row>
    <row r="2929" spans="1:20" ht="42.75" x14ac:dyDescent="0.4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586"/>
        <v>0.76433121019108285</v>
      </c>
      <c r="P2929">
        <f t="shared" si="594"/>
        <v>0.78500000000000003</v>
      </c>
      <c r="Q2929" t="str">
        <f t="shared" si="591"/>
        <v>theater</v>
      </c>
      <c r="R2929" t="str">
        <f t="shared" si="595"/>
        <v>musical</v>
      </c>
      <c r="S2929" s="11">
        <f t="shared" si="584"/>
        <v>41806.669317129628</v>
      </c>
      <c r="T2929" s="11">
        <f t="shared" si="585"/>
        <v>41835.208333333336</v>
      </c>
    </row>
    <row r="2930" spans="1:20" ht="28.5" x14ac:dyDescent="0.4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586"/>
        <v>1</v>
      </c>
      <c r="P2930">
        <f t="shared" si="594"/>
        <v>0.55555555555555558</v>
      </c>
      <c r="Q2930" t="str">
        <f t="shared" si="591"/>
        <v>theater</v>
      </c>
      <c r="R2930" t="str">
        <f t="shared" si="595"/>
        <v>musical</v>
      </c>
      <c r="S2930" s="11">
        <f t="shared" si="584"/>
        <v>42403.998217592598</v>
      </c>
      <c r="T2930" s="11">
        <f t="shared" si="585"/>
        <v>42433.998217592598</v>
      </c>
    </row>
    <row r="2931" spans="1:20" ht="42.75" x14ac:dyDescent="0.4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586"/>
        <v>0.97972579924193715</v>
      </c>
      <c r="P2931">
        <f t="shared" si="594"/>
        <v>8.1655499999999996</v>
      </c>
      <c r="Q2931" t="str">
        <f t="shared" si="591"/>
        <v>theater</v>
      </c>
      <c r="R2931" t="str">
        <f t="shared" si="595"/>
        <v>musical</v>
      </c>
      <c r="S2931" s="11">
        <f t="shared" si="584"/>
        <v>41754.564328703702</v>
      </c>
      <c r="T2931" s="11">
        <f t="shared" si="585"/>
        <v>41784.564328703702</v>
      </c>
    </row>
    <row r="2932" spans="1:20" ht="42.75" x14ac:dyDescent="0.4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586"/>
        <v>0.99088386841062226</v>
      </c>
      <c r="P2932">
        <f t="shared" si="594"/>
        <v>1.2615000000000001</v>
      </c>
      <c r="Q2932" t="str">
        <f t="shared" si="591"/>
        <v>theater</v>
      </c>
      <c r="R2932" t="str">
        <f t="shared" si="595"/>
        <v>musical</v>
      </c>
      <c r="S2932" s="11">
        <f t="shared" si="584"/>
        <v>42101.584074074075</v>
      </c>
      <c r="T2932" s="11">
        <f t="shared" si="585"/>
        <v>42131.584074074075</v>
      </c>
    </row>
    <row r="2933" spans="1:20" ht="42.75" x14ac:dyDescent="0.4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586"/>
        <v>0.94339622641509435</v>
      </c>
      <c r="P2933">
        <f t="shared" si="594"/>
        <v>7.9500000000000001E-2</v>
      </c>
      <c r="Q2933" t="str">
        <f t="shared" si="591"/>
        <v>theater</v>
      </c>
      <c r="R2933" t="str">
        <f t="shared" si="595"/>
        <v>musical</v>
      </c>
      <c r="S2933" s="11">
        <f t="shared" si="584"/>
        <v>41872.291238425925</v>
      </c>
      <c r="T2933" s="11">
        <f t="shared" si="585"/>
        <v>41897.255555555559</v>
      </c>
    </row>
    <row r="2934" spans="1:20" ht="42.75" x14ac:dyDescent="0.4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586"/>
        <v>0.95150399017802334</v>
      </c>
      <c r="P2934">
        <f t="shared" si="594"/>
        <v>4.3440000000000003</v>
      </c>
      <c r="Q2934" t="str">
        <f t="shared" si="591"/>
        <v>theater</v>
      </c>
      <c r="R2934" t="str">
        <f t="shared" si="595"/>
        <v>musical</v>
      </c>
      <c r="S2934" s="11">
        <f t="shared" si="584"/>
        <v>42025.164780092593</v>
      </c>
      <c r="T2934" s="11">
        <f t="shared" si="585"/>
        <v>42056.458333333328</v>
      </c>
    </row>
    <row r="2935" spans="1:20" ht="42.75" x14ac:dyDescent="0.4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586"/>
        <v>0.97314130011677691</v>
      </c>
      <c r="P2935">
        <f t="shared" si="594"/>
        <v>0.82870967741935486</v>
      </c>
      <c r="Q2935" t="str">
        <f t="shared" si="591"/>
        <v>theater</v>
      </c>
      <c r="R2935" t="str">
        <f t="shared" si="595"/>
        <v>musical</v>
      </c>
      <c r="S2935" s="11">
        <f t="shared" si="584"/>
        <v>42495.956631944442</v>
      </c>
      <c r="T2935" s="11">
        <f t="shared" si="585"/>
        <v>42525.956631944442</v>
      </c>
    </row>
    <row r="2936" spans="1:20" ht="42.75" x14ac:dyDescent="0.4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586"/>
        <v>0.92592592592592593</v>
      </c>
      <c r="P2936">
        <f t="shared" si="594"/>
        <v>1.08</v>
      </c>
      <c r="Q2936" t="str">
        <f t="shared" si="591"/>
        <v>theater</v>
      </c>
      <c r="R2936" t="str">
        <f t="shared" si="595"/>
        <v>musical</v>
      </c>
      <c r="S2936" s="11">
        <f t="shared" si="584"/>
        <v>41775.636157407411</v>
      </c>
      <c r="T2936" s="11">
        <f t="shared" si="585"/>
        <v>41805.636157407411</v>
      </c>
    </row>
    <row r="2937" spans="1:20" ht="42.75" x14ac:dyDescent="0.4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586"/>
        <v>0.99122061738884171</v>
      </c>
      <c r="P2937">
        <f t="shared" si="594"/>
        <v>1.4124000000000001</v>
      </c>
      <c r="Q2937" t="str">
        <f t="shared" si="591"/>
        <v>theater</v>
      </c>
      <c r="R2937" t="str">
        <f t="shared" si="595"/>
        <v>musical</v>
      </c>
      <c r="S2937" s="11">
        <f t="shared" si="584"/>
        <v>42553.583425925928</v>
      </c>
      <c r="T2937" s="11">
        <f t="shared" si="585"/>
        <v>42611.708333333328</v>
      </c>
    </row>
    <row r="2938" spans="1:20" ht="42.75" x14ac:dyDescent="0.4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586"/>
        <v>0.78125</v>
      </c>
      <c r="P2938">
        <f t="shared" si="594"/>
        <v>0.36571428571428571</v>
      </c>
      <c r="Q2938" t="str">
        <f t="shared" si="591"/>
        <v>theater</v>
      </c>
      <c r="R2938" t="str">
        <f t="shared" si="595"/>
        <v>musical</v>
      </c>
      <c r="S2938" s="11">
        <f t="shared" si="584"/>
        <v>41912.650729166664</v>
      </c>
      <c r="T2938" s="11">
        <f t="shared" si="585"/>
        <v>41925.207638888889</v>
      </c>
    </row>
    <row r="2939" spans="1:20" ht="28.5" x14ac:dyDescent="0.4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586"/>
        <v>0.75</v>
      </c>
      <c r="P2939">
        <f t="shared" si="594"/>
        <v>2</v>
      </c>
      <c r="Q2939" t="str">
        <f t="shared" si="591"/>
        <v>theater</v>
      </c>
      <c r="R2939" t="str">
        <f t="shared" si="595"/>
        <v>musical</v>
      </c>
      <c r="S2939" s="11">
        <f t="shared" si="584"/>
        <v>41803.457326388889</v>
      </c>
      <c r="T2939" s="11">
        <f t="shared" si="585"/>
        <v>41833.457326388889</v>
      </c>
    </row>
    <row r="2940" spans="1:20" ht="42.75" x14ac:dyDescent="0.4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586"/>
        <v>0.98643649815043155</v>
      </c>
      <c r="P2940">
        <f t="shared" si="594"/>
        <v>2.7033333333333331</v>
      </c>
      <c r="Q2940" t="str">
        <f t="shared" si="591"/>
        <v>theater</v>
      </c>
      <c r="R2940" t="str">
        <f t="shared" si="595"/>
        <v>musical</v>
      </c>
      <c r="S2940" s="11">
        <f t="shared" si="584"/>
        <v>42004.703865740739</v>
      </c>
      <c r="T2940" s="11">
        <f t="shared" si="585"/>
        <v>42034.703865740739</v>
      </c>
    </row>
    <row r="2941" spans="1:20" ht="42.75" x14ac:dyDescent="0.4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586"/>
        <v>0.97205346294046169</v>
      </c>
      <c r="P2941">
        <f t="shared" si="594"/>
        <v>2.0575000000000001</v>
      </c>
      <c r="Q2941" t="str">
        <f t="shared" si="591"/>
        <v>theater</v>
      </c>
      <c r="R2941" t="str">
        <f t="shared" si="595"/>
        <v>musical</v>
      </c>
      <c r="S2941" s="11">
        <f t="shared" si="584"/>
        <v>41845.809166666666</v>
      </c>
      <c r="T2941" s="11">
        <f t="shared" si="585"/>
        <v>41879.041666666664</v>
      </c>
    </row>
    <row r="2942" spans="1:20" ht="42.75" x14ac:dyDescent="0.4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586"/>
        <v>0.93248787765759045</v>
      </c>
      <c r="P2942">
        <f t="shared" si="594"/>
        <v>0.33512500000000001</v>
      </c>
      <c r="Q2942" t="str">
        <f t="shared" si="591"/>
        <v>theater</v>
      </c>
      <c r="R2942" t="str">
        <f t="shared" si="595"/>
        <v>musical</v>
      </c>
      <c r="S2942" s="11">
        <f t="shared" si="584"/>
        <v>41982.773356481484</v>
      </c>
      <c r="T2942" s="11">
        <f t="shared" si="585"/>
        <v>42022.773356481484</v>
      </c>
    </row>
    <row r="2943" spans="1:20" ht="42.75" x14ac:dyDescent="0.4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586"/>
        <v>25000</v>
      </c>
      <c r="P2943">
        <f>AVERAGE(E2943,D2943)</f>
        <v>12500.5</v>
      </c>
      <c r="Q2943" t="str">
        <f t="shared" si="591"/>
        <v>theater</v>
      </c>
      <c r="R2943" t="str">
        <f>RIGHT(N2943,6)</f>
        <v>spaces</v>
      </c>
      <c r="S2943" s="11">
        <f t="shared" si="584"/>
        <v>42034.960127314815</v>
      </c>
      <c r="T2943" s="11">
        <f t="shared" si="585"/>
        <v>42064.960127314815</v>
      </c>
    </row>
    <row r="2944" spans="1:20" ht="42.75" x14ac:dyDescent="0.4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586"/>
        <v>4.8959608323133414</v>
      </c>
      <c r="P2944">
        <f>AVERAGE($E2944/$D2943)</f>
        <v>1.6339999999999999</v>
      </c>
      <c r="Q2944" t="str">
        <f t="shared" si="591"/>
        <v>theater</v>
      </c>
      <c r="R2944" t="str">
        <f t="shared" ref="R2944:R2962" si="596">RIGHT(N2944,6)</f>
        <v>spaces</v>
      </c>
      <c r="S2944" s="11">
        <f t="shared" si="584"/>
        <v>42334.803923611107</v>
      </c>
      <c r="T2944" s="11">
        <f t="shared" si="585"/>
        <v>42354.845833333333</v>
      </c>
    </row>
    <row r="2945" spans="1:20" ht="42.75" x14ac:dyDescent="0.4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 t="str">
        <f>IFERROR($D2945/$E2945,"0")</f>
        <v>0</v>
      </c>
      <c r="P2945">
        <f>AVERAGE(E2945,D2945)</f>
        <v>1500</v>
      </c>
      <c r="Q2945" t="str">
        <f t="shared" si="591"/>
        <v>theater</v>
      </c>
      <c r="R2945" t="str">
        <f t="shared" si="596"/>
        <v>spaces</v>
      </c>
      <c r="S2945" s="11">
        <f t="shared" si="584"/>
        <v>42077.129398148143</v>
      </c>
      <c r="T2945" s="11">
        <f t="shared" si="585"/>
        <v>42107.129398148143</v>
      </c>
    </row>
    <row r="2946" spans="1:20" ht="42.75" x14ac:dyDescent="0.4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si="586"/>
        <v>100</v>
      </c>
      <c r="P2946">
        <f>AVERAGE($E2946/$D2945)</f>
        <v>3.3333333333333333E-2</v>
      </c>
      <c r="Q2946" t="str">
        <f t="shared" si="591"/>
        <v>theater</v>
      </c>
      <c r="R2946" t="str">
        <f t="shared" si="596"/>
        <v>spaces</v>
      </c>
      <c r="S2946" s="11">
        <f t="shared" si="584"/>
        <v>42132.9143287037</v>
      </c>
      <c r="T2946" s="11">
        <f t="shared" si="585"/>
        <v>42162.9143287037</v>
      </c>
    </row>
    <row r="2947" spans="1:20" ht="57" x14ac:dyDescent="0.4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 t="str">
        <f>IFERROR($D2947/$E2947,"0")</f>
        <v>0</v>
      </c>
      <c r="P2947">
        <f>AVERAGE(E2947,D2947)</f>
        <v>25000</v>
      </c>
      <c r="Q2947" t="str">
        <f t="shared" si="591"/>
        <v>theater</v>
      </c>
      <c r="R2947" t="str">
        <f t="shared" si="596"/>
        <v>spaces</v>
      </c>
      <c r="S2947" s="11">
        <f t="shared" ref="S2947:S3010" si="597">(((J2947/60)/60)/24)+DATE(1970,1,1)</f>
        <v>42118.139583333337</v>
      </c>
      <c r="T2947" s="11">
        <f t="shared" ref="T2947:T3010" si="598">(((I2947/60)/60)/24)+DATE(1970,1,1)</f>
        <v>42148.139583333337</v>
      </c>
    </row>
    <row r="2948" spans="1:20" ht="42.75" x14ac:dyDescent="0.4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ref="O2948:O3010" si="599">$D2948/$E2948</f>
        <v>1000</v>
      </c>
      <c r="P2948">
        <f t="shared" ref="P2948:P2949" si="600">AVERAGE($E2948/$D2947)</f>
        <v>4.0000000000000003E-5</v>
      </c>
      <c r="Q2948" t="str">
        <f t="shared" si="591"/>
        <v>theater</v>
      </c>
      <c r="R2948" t="str">
        <f t="shared" si="596"/>
        <v>spaces</v>
      </c>
      <c r="S2948" s="11">
        <f t="shared" si="597"/>
        <v>42567.531157407408</v>
      </c>
      <c r="T2948" s="11">
        <f t="shared" si="598"/>
        <v>42597.531157407408</v>
      </c>
    </row>
    <row r="2949" spans="1:20" ht="57" x14ac:dyDescent="0.4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599"/>
        <v>23.32089552238806</v>
      </c>
      <c r="P2949">
        <f t="shared" si="600"/>
        <v>0.53600000000000003</v>
      </c>
      <c r="Q2949" t="str">
        <f t="shared" si="591"/>
        <v>theater</v>
      </c>
      <c r="R2949" t="str">
        <f t="shared" si="596"/>
        <v>spaces</v>
      </c>
      <c r="S2949" s="11">
        <f t="shared" si="597"/>
        <v>42649.562118055561</v>
      </c>
      <c r="T2949" s="11">
        <f t="shared" si="598"/>
        <v>42698.715972222228</v>
      </c>
    </row>
    <row r="2950" spans="1:20" ht="42.75" x14ac:dyDescent="0.4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599"/>
        <v>20833.333333333332</v>
      </c>
      <c r="P2950">
        <f>AVERAGE(E2950,D2950)</f>
        <v>250012</v>
      </c>
      <c r="Q2950" t="str">
        <f t="shared" si="591"/>
        <v>theater</v>
      </c>
      <c r="R2950" t="str">
        <f t="shared" si="596"/>
        <v>spaces</v>
      </c>
      <c r="S2950" s="11">
        <f t="shared" si="597"/>
        <v>42097.649224537032</v>
      </c>
      <c r="T2950" s="11">
        <f t="shared" si="598"/>
        <v>42157.649224537032</v>
      </c>
    </row>
    <row r="2951" spans="1:20" ht="42.75" x14ac:dyDescent="0.4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599"/>
        <v>40</v>
      </c>
      <c r="P2951">
        <f>AVERAGE($E2951/$D2950)</f>
        <v>5.0000000000000002E-5</v>
      </c>
      <c r="Q2951" t="str">
        <f t="shared" si="591"/>
        <v>theater</v>
      </c>
      <c r="R2951" t="str">
        <f t="shared" si="596"/>
        <v>spaces</v>
      </c>
      <c r="S2951" s="11">
        <f t="shared" si="597"/>
        <v>42297.823113425926</v>
      </c>
      <c r="T2951" s="11">
        <f t="shared" si="598"/>
        <v>42327.864780092597</v>
      </c>
    </row>
    <row r="2952" spans="1:20" ht="42.75" x14ac:dyDescent="0.4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 t="str">
        <f>IFERROR($D2952/$E2952,"0")</f>
        <v>0</v>
      </c>
      <c r="P2952">
        <f>AVERAGE(E2952,D2952)</f>
        <v>2500000</v>
      </c>
      <c r="Q2952" t="str">
        <f t="shared" si="591"/>
        <v>theater</v>
      </c>
      <c r="R2952" t="str">
        <f t="shared" si="596"/>
        <v>spaces</v>
      </c>
      <c r="S2952" s="11">
        <f t="shared" si="597"/>
        <v>42362.36518518519</v>
      </c>
      <c r="T2952" s="11">
        <f t="shared" si="598"/>
        <v>42392.36518518519</v>
      </c>
    </row>
    <row r="2953" spans="1:20" ht="57" x14ac:dyDescent="0.4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599"/>
        <v>45.620437956204377</v>
      </c>
      <c r="P2953">
        <f t="shared" ref="P2953:P2955" si="601">AVERAGE($E2953/$D2952)</f>
        <v>2.1919999999999999E-4</v>
      </c>
      <c r="Q2953" t="str">
        <f t="shared" si="591"/>
        <v>theater</v>
      </c>
      <c r="R2953" t="str">
        <f t="shared" si="596"/>
        <v>spaces</v>
      </c>
      <c r="S2953" s="11">
        <f t="shared" si="597"/>
        <v>41872.802928240737</v>
      </c>
      <c r="T2953" s="11">
        <f t="shared" si="598"/>
        <v>41917.802928240737</v>
      </c>
    </row>
    <row r="2954" spans="1:20" ht="42.75" x14ac:dyDescent="0.4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599"/>
        <v>12.461059190031152</v>
      </c>
      <c r="P2954">
        <f t="shared" si="601"/>
        <v>3.2099999999999997E-2</v>
      </c>
      <c r="Q2954" t="str">
        <f t="shared" si="591"/>
        <v>theater</v>
      </c>
      <c r="R2954" t="str">
        <f t="shared" si="596"/>
        <v>spaces</v>
      </c>
      <c r="S2954" s="11">
        <f t="shared" si="597"/>
        <v>42628.690266203703</v>
      </c>
      <c r="T2954" s="11">
        <f t="shared" si="598"/>
        <v>42660.166666666672</v>
      </c>
    </row>
    <row r="2955" spans="1:20" ht="42.75" x14ac:dyDescent="0.4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599"/>
        <v>661.15702479338847</v>
      </c>
      <c r="P2955">
        <f t="shared" si="601"/>
        <v>3.0249999999999999E-2</v>
      </c>
      <c r="Q2955" t="str">
        <f t="shared" si="591"/>
        <v>theater</v>
      </c>
      <c r="R2955" t="str">
        <f t="shared" si="596"/>
        <v>spaces</v>
      </c>
      <c r="S2955" s="11">
        <f t="shared" si="597"/>
        <v>42255.791909722218</v>
      </c>
      <c r="T2955" s="11">
        <f t="shared" si="598"/>
        <v>42285.791909722218</v>
      </c>
    </row>
    <row r="2956" spans="1:20" ht="42.75" x14ac:dyDescent="0.4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 t="str">
        <f>IFERROR($D2956/$E2956,"0")</f>
        <v>0</v>
      </c>
      <c r="P2956">
        <f>AVERAGE(E2956,D2956)</f>
        <v>7500</v>
      </c>
      <c r="Q2956" t="str">
        <f t="shared" si="591"/>
        <v>theater</v>
      </c>
      <c r="R2956" t="str">
        <f t="shared" si="596"/>
        <v>spaces</v>
      </c>
      <c r="S2956" s="11">
        <f t="shared" si="597"/>
        <v>42790.583368055552</v>
      </c>
      <c r="T2956" s="11">
        <f t="shared" si="598"/>
        <v>42810.541701388895</v>
      </c>
    </row>
    <row r="2957" spans="1:20" ht="28.5" x14ac:dyDescent="0.4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599"/>
        <v>1.6783216783216783</v>
      </c>
      <c r="P2957">
        <f t="shared" ref="P2957:P2959" si="602">AVERAGE($E2957/$D2956)</f>
        <v>4.766666666666667E-2</v>
      </c>
      <c r="Q2957" t="str">
        <f t="shared" si="591"/>
        <v>theater</v>
      </c>
      <c r="R2957" t="str">
        <f t="shared" si="596"/>
        <v>spaces</v>
      </c>
      <c r="S2957" s="11">
        <f t="shared" si="597"/>
        <v>42141.741307870368</v>
      </c>
      <c r="T2957" s="11">
        <f t="shared" si="598"/>
        <v>42171.741307870368</v>
      </c>
    </row>
    <row r="2958" spans="1:20" ht="42.75" x14ac:dyDescent="0.4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599"/>
        <v>5.9757942511346442</v>
      </c>
      <c r="P2958">
        <f t="shared" si="602"/>
        <v>1.1016666666666666</v>
      </c>
      <c r="Q2958" t="str">
        <f t="shared" si="591"/>
        <v>theater</v>
      </c>
      <c r="R2958" t="str">
        <f t="shared" si="596"/>
        <v>spaces</v>
      </c>
      <c r="S2958" s="11">
        <f t="shared" si="597"/>
        <v>42464.958912037036</v>
      </c>
      <c r="T2958" s="11">
        <f t="shared" si="598"/>
        <v>42494.958912037036</v>
      </c>
    </row>
    <row r="2959" spans="1:20" ht="42.75" x14ac:dyDescent="0.4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599"/>
        <v>53.571428571428569</v>
      </c>
      <c r="P2959">
        <f t="shared" si="602"/>
        <v>3.5443037974683546E-2</v>
      </c>
      <c r="Q2959" t="str">
        <f t="shared" si="591"/>
        <v>theater</v>
      </c>
      <c r="R2959" t="str">
        <f t="shared" si="596"/>
        <v>spaces</v>
      </c>
      <c r="S2959" s="11">
        <f t="shared" si="597"/>
        <v>42031.011249999996</v>
      </c>
      <c r="T2959" s="11">
        <f t="shared" si="598"/>
        <v>42090.969583333332</v>
      </c>
    </row>
    <row r="2960" spans="1:20" ht="42.75" x14ac:dyDescent="0.4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 t="str">
        <f t="shared" ref="O2960:O2962" si="603">IFERROR($D2960/$E2960,"0")</f>
        <v>0</v>
      </c>
      <c r="P2960">
        <f t="shared" ref="P2960:P2962" si="604">AVERAGE(E2960,D2960)</f>
        <v>40000</v>
      </c>
      <c r="Q2960" t="str">
        <f t="shared" si="591"/>
        <v>theater</v>
      </c>
      <c r="R2960" t="str">
        <f t="shared" si="596"/>
        <v>spaces</v>
      </c>
      <c r="S2960" s="11">
        <f t="shared" si="597"/>
        <v>42438.779131944444</v>
      </c>
      <c r="T2960" s="11">
        <f t="shared" si="598"/>
        <v>42498.73746527778</v>
      </c>
    </row>
    <row r="2961" spans="1:20" ht="42.75" x14ac:dyDescent="0.4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 t="str">
        <f t="shared" si="603"/>
        <v>0</v>
      </c>
      <c r="P2961">
        <f t="shared" si="604"/>
        <v>5000</v>
      </c>
      <c r="Q2961" t="str">
        <f t="shared" si="591"/>
        <v>theater</v>
      </c>
      <c r="R2961" t="str">
        <f t="shared" si="596"/>
        <v>spaces</v>
      </c>
      <c r="S2961" s="11">
        <f t="shared" si="597"/>
        <v>42498.008391203708</v>
      </c>
      <c r="T2961" s="11">
        <f t="shared" si="598"/>
        <v>42528.008391203708</v>
      </c>
    </row>
    <row r="2962" spans="1:20" ht="42.75" x14ac:dyDescent="0.4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 t="str">
        <f t="shared" si="603"/>
        <v>0</v>
      </c>
      <c r="P2962">
        <f t="shared" si="604"/>
        <v>15000000</v>
      </c>
      <c r="Q2962" t="str">
        <f t="shared" si="591"/>
        <v>theater</v>
      </c>
      <c r="R2962" t="str">
        <f t="shared" si="596"/>
        <v>spaces</v>
      </c>
      <c r="S2962" s="11">
        <f t="shared" si="597"/>
        <v>41863.757210648146</v>
      </c>
      <c r="T2962" s="11">
        <f t="shared" si="598"/>
        <v>41893.757210648146</v>
      </c>
    </row>
    <row r="2963" spans="1:20" ht="42.75" x14ac:dyDescent="0.4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599"/>
        <v>0.91224229155263636</v>
      </c>
      <c r="P2963">
        <f t="shared" ref="P2963:P3026" si="605">AVERAGE($E2963/$D2962)</f>
        <v>1.827E-4</v>
      </c>
      <c r="Q2963" t="str">
        <f t="shared" si="591"/>
        <v>theater</v>
      </c>
      <c r="R2963" t="str">
        <f>RIGHT(N2963,5)</f>
        <v>plays</v>
      </c>
      <c r="S2963" s="11">
        <f t="shared" si="597"/>
        <v>42061.212488425925</v>
      </c>
      <c r="T2963" s="11">
        <f t="shared" si="598"/>
        <v>42089.166666666672</v>
      </c>
    </row>
    <row r="2964" spans="1:20" ht="42.75" x14ac:dyDescent="0.4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599"/>
        <v>0.82101806239737274</v>
      </c>
      <c r="P2964">
        <f t="shared" si="605"/>
        <v>0.24360000000000001</v>
      </c>
      <c r="Q2964" t="str">
        <f t="shared" si="591"/>
        <v>theater</v>
      </c>
      <c r="R2964" t="str">
        <f t="shared" ref="R2964:R2982" si="606">RIGHT(N2964,5)</f>
        <v>plays</v>
      </c>
      <c r="S2964" s="11">
        <f t="shared" si="597"/>
        <v>42036.24428240741</v>
      </c>
      <c r="T2964" s="11">
        <f t="shared" si="598"/>
        <v>42064.290972222225</v>
      </c>
    </row>
    <row r="2965" spans="1:20" ht="57" x14ac:dyDescent="0.4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599"/>
        <v>0.93589143659335516</v>
      </c>
      <c r="P2965">
        <f t="shared" si="605"/>
        <v>10.685</v>
      </c>
      <c r="Q2965" t="str">
        <f t="shared" si="591"/>
        <v>theater</v>
      </c>
      <c r="R2965" t="str">
        <f t="shared" si="606"/>
        <v>plays</v>
      </c>
      <c r="S2965" s="11">
        <f t="shared" si="597"/>
        <v>42157.470185185186</v>
      </c>
      <c r="T2965" s="11">
        <f t="shared" si="598"/>
        <v>42187.470185185186</v>
      </c>
    </row>
    <row r="2966" spans="1:20" ht="42.75" x14ac:dyDescent="0.4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599"/>
        <v>0.99291258993305787</v>
      </c>
      <c r="P2966">
        <f t="shared" si="605"/>
        <v>0.50356899999999993</v>
      </c>
      <c r="Q2966" t="str">
        <f t="shared" si="591"/>
        <v>theater</v>
      </c>
      <c r="R2966" t="str">
        <f t="shared" si="606"/>
        <v>plays</v>
      </c>
      <c r="S2966" s="11">
        <f t="shared" si="597"/>
        <v>41827.909942129627</v>
      </c>
      <c r="T2966" s="11">
        <f t="shared" si="598"/>
        <v>41857.897222222222</v>
      </c>
    </row>
    <row r="2967" spans="1:20" ht="42.75" x14ac:dyDescent="0.4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599"/>
        <v>0.91743119266055051</v>
      </c>
      <c r="P2967">
        <f t="shared" si="605"/>
        <v>0.32700000000000001</v>
      </c>
      <c r="Q2967" t="str">
        <f t="shared" si="591"/>
        <v>theater</v>
      </c>
      <c r="R2967" t="str">
        <f t="shared" si="606"/>
        <v>plays</v>
      </c>
      <c r="S2967" s="11">
        <f t="shared" si="597"/>
        <v>42162.729548611111</v>
      </c>
      <c r="T2967" s="11">
        <f t="shared" si="598"/>
        <v>42192.729548611111</v>
      </c>
    </row>
    <row r="2968" spans="1:20" ht="42.75" x14ac:dyDescent="0.4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599"/>
        <v>0.88004928275983452</v>
      </c>
      <c r="P2968">
        <f t="shared" si="605"/>
        <v>7.575333333333333</v>
      </c>
      <c r="Q2968" t="str">
        <f t="shared" si="591"/>
        <v>theater</v>
      </c>
      <c r="R2968" t="str">
        <f t="shared" si="606"/>
        <v>plays</v>
      </c>
      <c r="S2968" s="11">
        <f t="shared" si="597"/>
        <v>42233.738564814819</v>
      </c>
      <c r="T2968" s="11">
        <f t="shared" si="598"/>
        <v>42263.738564814819</v>
      </c>
    </row>
    <row r="2969" spans="1:20" ht="42.75" x14ac:dyDescent="0.4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599"/>
        <v>0.8778089887640449</v>
      </c>
      <c r="P2969">
        <f t="shared" si="605"/>
        <v>0.5696</v>
      </c>
      <c r="Q2969" t="str">
        <f t="shared" si="591"/>
        <v>theater</v>
      </c>
      <c r="R2969" t="str">
        <f t="shared" si="606"/>
        <v>plays</v>
      </c>
      <c r="S2969" s="11">
        <f t="shared" si="597"/>
        <v>42042.197824074072</v>
      </c>
      <c r="T2969" s="11">
        <f t="shared" si="598"/>
        <v>42072.156157407408</v>
      </c>
    </row>
    <row r="2970" spans="1:20" ht="28.5" x14ac:dyDescent="0.4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599"/>
        <v>0.94339622641509435</v>
      </c>
      <c r="P2970">
        <f t="shared" si="605"/>
        <v>0.74199999999999999</v>
      </c>
      <c r="Q2970" t="str">
        <f t="shared" si="591"/>
        <v>theater</v>
      </c>
      <c r="R2970" t="str">
        <f t="shared" si="606"/>
        <v>plays</v>
      </c>
      <c r="S2970" s="11">
        <f t="shared" si="597"/>
        <v>42585.523842592593</v>
      </c>
      <c r="T2970" s="11">
        <f t="shared" si="598"/>
        <v>42599.165972222225</v>
      </c>
    </row>
    <row r="2971" spans="1:20" ht="42.75" x14ac:dyDescent="0.4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599"/>
        <v>0.61538461538461542</v>
      </c>
      <c r="P2971">
        <f t="shared" si="605"/>
        <v>0.4642857142857143</v>
      </c>
      <c r="Q2971" t="str">
        <f t="shared" si="591"/>
        <v>theater</v>
      </c>
      <c r="R2971" t="str">
        <f t="shared" si="606"/>
        <v>plays</v>
      </c>
      <c r="S2971" s="11">
        <f t="shared" si="597"/>
        <v>42097.786493055552</v>
      </c>
      <c r="T2971" s="11">
        <f t="shared" si="598"/>
        <v>42127.952083333337</v>
      </c>
    </row>
    <row r="2972" spans="1:20" ht="42.75" x14ac:dyDescent="0.4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599"/>
        <v>0.94339622641509435</v>
      </c>
      <c r="P2972">
        <f t="shared" si="605"/>
        <v>6.36</v>
      </c>
      <c r="Q2972" t="str">
        <f t="shared" si="591"/>
        <v>theater</v>
      </c>
      <c r="R2972" t="str">
        <f t="shared" si="606"/>
        <v>plays</v>
      </c>
      <c r="S2972" s="11">
        <f t="shared" si="597"/>
        <v>41808.669571759259</v>
      </c>
      <c r="T2972" s="11">
        <f t="shared" si="598"/>
        <v>41838.669571759259</v>
      </c>
    </row>
    <row r="2973" spans="1:20" ht="42.75" x14ac:dyDescent="0.4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599"/>
        <v>0.99843993759750393</v>
      </c>
      <c r="P2973">
        <f t="shared" si="605"/>
        <v>0.53416666666666668</v>
      </c>
      <c r="Q2973" t="str">
        <f t="shared" si="591"/>
        <v>theater</v>
      </c>
      <c r="R2973" t="str">
        <f t="shared" si="606"/>
        <v>plays</v>
      </c>
      <c r="S2973" s="11">
        <f t="shared" si="597"/>
        <v>41852.658310185187</v>
      </c>
      <c r="T2973" s="11">
        <f t="shared" si="598"/>
        <v>41882.658310185187</v>
      </c>
    </row>
    <row r="2974" spans="1:20" ht="28.5" x14ac:dyDescent="0.4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599"/>
        <v>0.94921689606074988</v>
      </c>
      <c r="P2974">
        <f t="shared" si="605"/>
        <v>0.65843750000000001</v>
      </c>
      <c r="Q2974" t="str">
        <f t="shared" si="591"/>
        <v>theater</v>
      </c>
      <c r="R2974" t="str">
        <f t="shared" si="606"/>
        <v>plays</v>
      </c>
      <c r="S2974" s="11">
        <f t="shared" si="597"/>
        <v>42694.110185185185</v>
      </c>
      <c r="T2974" s="11">
        <f t="shared" si="598"/>
        <v>42709.041666666672</v>
      </c>
    </row>
    <row r="2975" spans="1:20" ht="42.75" x14ac:dyDescent="0.4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599"/>
        <v>0.57208237986270027</v>
      </c>
      <c r="P2975">
        <f t="shared" si="605"/>
        <v>4.37</v>
      </c>
      <c r="Q2975" t="str">
        <f t="shared" ref="Q2975:Q3038" si="607">LEFT(N2975,7)</f>
        <v>theater</v>
      </c>
      <c r="R2975" t="str">
        <f t="shared" si="606"/>
        <v>plays</v>
      </c>
      <c r="S2975" s="11">
        <f t="shared" si="597"/>
        <v>42341.818379629629</v>
      </c>
      <c r="T2975" s="11">
        <f t="shared" si="598"/>
        <v>42370.166666666672</v>
      </c>
    </row>
    <row r="2976" spans="1:20" ht="42.75" x14ac:dyDescent="0.4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599"/>
        <v>0.98039215686274506</v>
      </c>
      <c r="P2976">
        <f t="shared" si="605"/>
        <v>1.02</v>
      </c>
      <c r="Q2976" t="str">
        <f t="shared" si="607"/>
        <v>theater</v>
      </c>
      <c r="R2976" t="str">
        <f t="shared" si="606"/>
        <v>plays</v>
      </c>
      <c r="S2976" s="11">
        <f t="shared" si="597"/>
        <v>41880.061006944445</v>
      </c>
      <c r="T2976" s="11">
        <f t="shared" si="598"/>
        <v>41908.065972222219</v>
      </c>
    </row>
    <row r="2977" spans="1:20" ht="42.75" x14ac:dyDescent="0.4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599"/>
        <v>0.99875156054931336</v>
      </c>
      <c r="P2977">
        <f t="shared" si="605"/>
        <v>1.6020000000000001</v>
      </c>
      <c r="Q2977" t="str">
        <f t="shared" si="607"/>
        <v>theater</v>
      </c>
      <c r="R2977" t="str">
        <f t="shared" si="606"/>
        <v>plays</v>
      </c>
      <c r="S2977" s="11">
        <f t="shared" si="597"/>
        <v>41941.683865740742</v>
      </c>
      <c r="T2977" s="11">
        <f t="shared" si="598"/>
        <v>41970.125</v>
      </c>
    </row>
    <row r="2978" spans="1:20" ht="42.75" x14ac:dyDescent="0.4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599"/>
        <v>0.58333333333333337</v>
      </c>
      <c r="P2978">
        <f t="shared" si="605"/>
        <v>1.4999999999999999E-2</v>
      </c>
      <c r="Q2978" t="str">
        <f t="shared" si="607"/>
        <v>theater</v>
      </c>
      <c r="R2978" t="str">
        <f t="shared" si="606"/>
        <v>plays</v>
      </c>
      <c r="S2978" s="11">
        <f t="shared" si="597"/>
        <v>42425.730671296296</v>
      </c>
      <c r="T2978" s="11">
        <f t="shared" si="598"/>
        <v>42442.5</v>
      </c>
    </row>
    <row r="2979" spans="1:20" ht="57" x14ac:dyDescent="0.4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599"/>
        <v>0.8805400645729381</v>
      </c>
      <c r="P2979">
        <f t="shared" si="605"/>
        <v>48.671428571428571</v>
      </c>
      <c r="Q2979" t="str">
        <f t="shared" si="607"/>
        <v>theater</v>
      </c>
      <c r="R2979" t="str">
        <f t="shared" si="606"/>
        <v>plays</v>
      </c>
      <c r="S2979" s="11">
        <f t="shared" si="597"/>
        <v>42026.88118055556</v>
      </c>
      <c r="T2979" s="11">
        <f t="shared" si="598"/>
        <v>42086.093055555553</v>
      </c>
    </row>
    <row r="2980" spans="1:20" ht="42.75" x14ac:dyDescent="0.4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599"/>
        <v>0.77239958805355302</v>
      </c>
      <c r="P2980">
        <f t="shared" si="605"/>
        <v>0.32366666666666666</v>
      </c>
      <c r="Q2980" t="str">
        <f t="shared" si="607"/>
        <v>theater</v>
      </c>
      <c r="R2980" t="str">
        <f t="shared" si="606"/>
        <v>plays</v>
      </c>
      <c r="S2980" s="11">
        <f t="shared" si="597"/>
        <v>41922.640590277777</v>
      </c>
      <c r="T2980" s="11">
        <f t="shared" si="598"/>
        <v>41932.249305555553</v>
      </c>
    </row>
    <row r="2981" spans="1:20" ht="42.75" x14ac:dyDescent="0.4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599"/>
        <v>0.98619329388560162</v>
      </c>
      <c r="P2981">
        <f t="shared" si="605"/>
        <v>6.76</v>
      </c>
      <c r="Q2981" t="str">
        <f t="shared" si="607"/>
        <v>theater</v>
      </c>
      <c r="R2981" t="str">
        <f t="shared" si="606"/>
        <v>plays</v>
      </c>
      <c r="S2981" s="11">
        <f t="shared" si="597"/>
        <v>41993.824340277773</v>
      </c>
      <c r="T2981" s="11">
        <f t="shared" si="598"/>
        <v>42010.25</v>
      </c>
    </row>
    <row r="2982" spans="1:20" ht="42.75" x14ac:dyDescent="0.4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599"/>
        <v>0.91603053435114501</v>
      </c>
      <c r="P2982">
        <f t="shared" si="605"/>
        <v>0.65500000000000003</v>
      </c>
      <c r="Q2982" t="str">
        <f t="shared" si="607"/>
        <v>theater</v>
      </c>
      <c r="R2982" t="str">
        <f t="shared" si="606"/>
        <v>plays</v>
      </c>
      <c r="S2982" s="11">
        <f t="shared" si="597"/>
        <v>42219.915856481486</v>
      </c>
      <c r="T2982" s="11">
        <f t="shared" si="598"/>
        <v>42240.083333333328</v>
      </c>
    </row>
    <row r="2983" spans="1:20" ht="42.75" x14ac:dyDescent="0.4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599"/>
        <v>0.77564475470234628</v>
      </c>
      <c r="P2983">
        <f t="shared" si="605"/>
        <v>1.7190000000000001</v>
      </c>
      <c r="Q2983" t="str">
        <f t="shared" si="607"/>
        <v>theater</v>
      </c>
      <c r="R2983" t="str">
        <f>RIGHT(N2983,6)</f>
        <v>spaces</v>
      </c>
      <c r="S2983" s="11">
        <f t="shared" si="597"/>
        <v>42225.559675925921</v>
      </c>
      <c r="T2983" s="11">
        <f t="shared" si="598"/>
        <v>42270.559675925921</v>
      </c>
    </row>
    <row r="2984" spans="1:20" ht="28.5" x14ac:dyDescent="0.4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599"/>
        <v>0.97981579463060942</v>
      </c>
      <c r="P2984">
        <f t="shared" si="605"/>
        <v>1.2757499999999999</v>
      </c>
      <c r="Q2984" t="str">
        <f t="shared" si="607"/>
        <v>theater</v>
      </c>
      <c r="R2984" t="str">
        <f t="shared" ref="R2984:R3047" si="608">RIGHT(N2984,6)</f>
        <v>spaces</v>
      </c>
      <c r="S2984" s="11">
        <f t="shared" si="597"/>
        <v>42381.686840277776</v>
      </c>
      <c r="T2984" s="11">
        <f t="shared" si="598"/>
        <v>42411.686840277776</v>
      </c>
    </row>
    <row r="2985" spans="1:20" ht="42.75" x14ac:dyDescent="0.4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599"/>
        <v>0.68240950088157304</v>
      </c>
      <c r="P2985">
        <f t="shared" si="605"/>
        <v>33.997182000000002</v>
      </c>
      <c r="Q2985" t="str">
        <f t="shared" si="607"/>
        <v>theater</v>
      </c>
      <c r="R2985" t="str">
        <f t="shared" si="608"/>
        <v>spaces</v>
      </c>
      <c r="S2985" s="11">
        <f t="shared" si="597"/>
        <v>41894.632361111115</v>
      </c>
      <c r="T2985" s="11">
        <f t="shared" si="598"/>
        <v>41954.674027777779</v>
      </c>
    </row>
    <row r="2986" spans="1:20" ht="42.75" x14ac:dyDescent="0.4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599"/>
        <v>0.99649234693877553</v>
      </c>
      <c r="P2986">
        <f t="shared" si="605"/>
        <v>0.21627586206896551</v>
      </c>
      <c r="Q2986" t="str">
        <f t="shared" si="607"/>
        <v>theater</v>
      </c>
      <c r="R2986" t="str">
        <f t="shared" si="608"/>
        <v>spaces</v>
      </c>
      <c r="S2986" s="11">
        <f t="shared" si="597"/>
        <v>42576.278715277775</v>
      </c>
      <c r="T2986" s="11">
        <f t="shared" si="598"/>
        <v>42606.278715277775</v>
      </c>
    </row>
    <row r="2987" spans="1:20" ht="42.75" x14ac:dyDescent="0.4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599"/>
        <v>0.82203041512535968</v>
      </c>
      <c r="P2987">
        <f t="shared" si="605"/>
        <v>0.48659999999999998</v>
      </c>
      <c r="Q2987" t="str">
        <f t="shared" si="607"/>
        <v>theater</v>
      </c>
      <c r="R2987" t="str">
        <f t="shared" si="608"/>
        <v>spaces</v>
      </c>
      <c r="S2987" s="11">
        <f t="shared" si="597"/>
        <v>42654.973703703698</v>
      </c>
      <c r="T2987" s="11">
        <f t="shared" si="598"/>
        <v>42674.166666666672</v>
      </c>
    </row>
    <row r="2988" spans="1:20" ht="42.75" x14ac:dyDescent="0.4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599"/>
        <v>0.94786729857819907</v>
      </c>
      <c r="P2988">
        <f t="shared" si="605"/>
        <v>0.25319999999999998</v>
      </c>
      <c r="Q2988" t="str">
        <f t="shared" si="607"/>
        <v>theater</v>
      </c>
      <c r="R2988" t="str">
        <f t="shared" si="608"/>
        <v>spaces</v>
      </c>
      <c r="S2988" s="11">
        <f t="shared" si="597"/>
        <v>42431.500069444446</v>
      </c>
      <c r="T2988" s="11">
        <f t="shared" si="598"/>
        <v>42491.458402777775</v>
      </c>
    </row>
    <row r="2989" spans="1:20" ht="42.75" x14ac:dyDescent="0.4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599"/>
        <v>0.9057905377497264</v>
      </c>
      <c r="P2989">
        <f t="shared" si="605"/>
        <v>11.500083333333334</v>
      </c>
      <c r="Q2989" t="str">
        <f t="shared" si="607"/>
        <v>theater</v>
      </c>
      <c r="R2989" t="str">
        <f t="shared" si="608"/>
        <v>spaces</v>
      </c>
      <c r="S2989" s="11">
        <f t="shared" si="597"/>
        <v>42627.307303240741</v>
      </c>
      <c r="T2989" s="11">
        <f t="shared" si="598"/>
        <v>42656</v>
      </c>
    </row>
    <row r="2990" spans="1:20" ht="42.75" x14ac:dyDescent="0.4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599"/>
        <v>1</v>
      </c>
      <c r="P2990">
        <f t="shared" si="605"/>
        <v>0.04</v>
      </c>
      <c r="Q2990" t="str">
        <f t="shared" si="607"/>
        <v>theater</v>
      </c>
      <c r="R2990" t="str">
        <f t="shared" si="608"/>
        <v>spaces</v>
      </c>
      <c r="S2990" s="11">
        <f t="shared" si="597"/>
        <v>42511.362048611118</v>
      </c>
      <c r="T2990" s="11">
        <f t="shared" si="598"/>
        <v>42541.362048611118</v>
      </c>
    </row>
    <row r="2991" spans="1:20" x14ac:dyDescent="0.4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599"/>
        <v>0.56645990879995467</v>
      </c>
      <c r="P2991">
        <f t="shared" si="605"/>
        <v>35.307000000000002</v>
      </c>
      <c r="Q2991" t="str">
        <f t="shared" si="607"/>
        <v>theater</v>
      </c>
      <c r="R2991" t="str">
        <f t="shared" si="608"/>
        <v>spaces</v>
      </c>
      <c r="S2991" s="11">
        <f t="shared" si="597"/>
        <v>42337.02039351852</v>
      </c>
      <c r="T2991" s="11">
        <f t="shared" si="598"/>
        <v>42359.207638888889</v>
      </c>
    </row>
    <row r="2992" spans="1:20" ht="42.75" x14ac:dyDescent="0.4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599"/>
        <v>1</v>
      </c>
      <c r="P2992">
        <f t="shared" si="605"/>
        <v>0.5</v>
      </c>
      <c r="Q2992" t="str">
        <f t="shared" si="607"/>
        <v>theater</v>
      </c>
      <c r="R2992" t="str">
        <f t="shared" si="608"/>
        <v>spaces</v>
      </c>
      <c r="S2992" s="11">
        <f t="shared" si="597"/>
        <v>42341.57430555555</v>
      </c>
      <c r="T2992" s="11">
        <f t="shared" si="598"/>
        <v>42376.57430555555</v>
      </c>
    </row>
    <row r="2993" spans="1:20" ht="42.75" x14ac:dyDescent="0.4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599"/>
        <v>0.96810933940774491</v>
      </c>
      <c r="P2993">
        <f t="shared" si="605"/>
        <v>0.878</v>
      </c>
      <c r="Q2993" t="str">
        <f t="shared" si="607"/>
        <v>theater</v>
      </c>
      <c r="R2993" t="str">
        <f t="shared" si="608"/>
        <v>spaces</v>
      </c>
      <c r="S2993" s="11">
        <f t="shared" si="597"/>
        <v>42740.837152777778</v>
      </c>
      <c r="T2993" s="11">
        <f t="shared" si="598"/>
        <v>42762.837152777778</v>
      </c>
    </row>
    <row r="2994" spans="1:20" ht="42.75" x14ac:dyDescent="0.4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599"/>
        <v>0.9569377990430622</v>
      </c>
      <c r="P2994">
        <f t="shared" si="605"/>
        <v>0.36882352941176472</v>
      </c>
      <c r="Q2994" t="str">
        <f t="shared" si="607"/>
        <v>theater</v>
      </c>
      <c r="R2994" t="str">
        <f t="shared" si="608"/>
        <v>spaces</v>
      </c>
      <c r="S2994" s="11">
        <f t="shared" si="597"/>
        <v>42622.767476851848</v>
      </c>
      <c r="T2994" s="11">
        <f t="shared" si="598"/>
        <v>42652.767476851848</v>
      </c>
    </row>
    <row r="2995" spans="1:20" x14ac:dyDescent="0.4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599"/>
        <v>0.99700897308075775</v>
      </c>
      <c r="P2995">
        <f t="shared" si="605"/>
        <v>0.33433333333333332</v>
      </c>
      <c r="Q2995" t="str">
        <f t="shared" si="607"/>
        <v>theater</v>
      </c>
      <c r="R2995" t="str">
        <f t="shared" si="608"/>
        <v>spaces</v>
      </c>
      <c r="S2995" s="11">
        <f t="shared" si="597"/>
        <v>42390.838738425926</v>
      </c>
      <c r="T2995" s="11">
        <f t="shared" si="598"/>
        <v>42420.838738425926</v>
      </c>
    </row>
    <row r="2996" spans="1:20" ht="42.75" x14ac:dyDescent="0.4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599"/>
        <v>0.21846144883632868</v>
      </c>
      <c r="P2996">
        <f t="shared" si="605"/>
        <v>1.37324</v>
      </c>
      <c r="Q2996" t="str">
        <f t="shared" si="607"/>
        <v>theater</v>
      </c>
      <c r="R2996" t="str">
        <f t="shared" si="608"/>
        <v>spaces</v>
      </c>
      <c r="S2996" s="11">
        <f t="shared" si="597"/>
        <v>41885.478842592594</v>
      </c>
      <c r="T2996" s="11">
        <f t="shared" si="598"/>
        <v>41915.478842592594</v>
      </c>
    </row>
    <row r="2997" spans="1:20" ht="42.75" x14ac:dyDescent="0.4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599"/>
        <v>0.9527439024390244</v>
      </c>
      <c r="P2997">
        <f t="shared" si="605"/>
        <v>52.48</v>
      </c>
      <c r="Q2997" t="str">
        <f t="shared" si="607"/>
        <v>theater</v>
      </c>
      <c r="R2997" t="str">
        <f t="shared" si="608"/>
        <v>spaces</v>
      </c>
      <c r="S2997" s="11">
        <f t="shared" si="597"/>
        <v>42724.665173611109</v>
      </c>
      <c r="T2997" s="11">
        <f t="shared" si="598"/>
        <v>42754.665173611109</v>
      </c>
    </row>
    <row r="2998" spans="1:20" ht="28.5" x14ac:dyDescent="0.4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599"/>
        <v>0.58158856763044198</v>
      </c>
      <c r="P2998">
        <f t="shared" si="605"/>
        <v>4.0119999999999996</v>
      </c>
      <c r="Q2998" t="str">
        <f t="shared" si="607"/>
        <v>theater</v>
      </c>
      <c r="R2998" t="str">
        <f t="shared" si="608"/>
        <v>spaces</v>
      </c>
      <c r="S2998" s="11">
        <f t="shared" si="597"/>
        <v>42090.912500000006</v>
      </c>
      <c r="T2998" s="11">
        <f t="shared" si="598"/>
        <v>42150.912500000006</v>
      </c>
    </row>
    <row r="2999" spans="1:20" ht="42.75" x14ac:dyDescent="0.4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599"/>
        <v>0.96404126096596932</v>
      </c>
      <c r="P2999">
        <f t="shared" si="605"/>
        <v>0.29637142857142856</v>
      </c>
      <c r="Q2999" t="str">
        <f t="shared" si="607"/>
        <v>theater</v>
      </c>
      <c r="R2999" t="str">
        <f t="shared" si="608"/>
        <v>spaces</v>
      </c>
      <c r="S2999" s="11">
        <f t="shared" si="597"/>
        <v>42775.733715277776</v>
      </c>
      <c r="T2999" s="11">
        <f t="shared" si="598"/>
        <v>42793.207638888889</v>
      </c>
    </row>
    <row r="3000" spans="1:20" ht="42.75" x14ac:dyDescent="0.4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599"/>
        <v>0.97060051053586849</v>
      </c>
      <c r="P3000">
        <f t="shared" si="605"/>
        <v>5.1514499999999996</v>
      </c>
      <c r="Q3000" t="str">
        <f t="shared" si="607"/>
        <v>theater</v>
      </c>
      <c r="R3000" t="str">
        <f t="shared" si="608"/>
        <v>spaces</v>
      </c>
      <c r="S3000" s="11">
        <f t="shared" si="597"/>
        <v>41778.193622685183</v>
      </c>
      <c r="T3000" s="11">
        <f t="shared" si="598"/>
        <v>41806.184027777781</v>
      </c>
    </row>
    <row r="3001" spans="1:20" ht="42.75" x14ac:dyDescent="0.4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599"/>
        <v>0.84112149532710279</v>
      </c>
      <c r="P3001">
        <f t="shared" si="605"/>
        <v>3.2099999999999997E-2</v>
      </c>
      <c r="Q3001" t="str">
        <f t="shared" si="607"/>
        <v>theater</v>
      </c>
      <c r="R3001" t="str">
        <f t="shared" si="608"/>
        <v>spaces</v>
      </c>
      <c r="S3001" s="11">
        <f t="shared" si="597"/>
        <v>42780.740277777775</v>
      </c>
      <c r="T3001" s="11">
        <f t="shared" si="598"/>
        <v>42795.083333333328</v>
      </c>
    </row>
    <row r="3002" spans="1:20" ht="42.75" x14ac:dyDescent="0.4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599"/>
        <v>1</v>
      </c>
      <c r="P3002">
        <f t="shared" si="605"/>
        <v>0.37037037037037035</v>
      </c>
      <c r="Q3002" t="str">
        <f t="shared" si="607"/>
        <v>theater</v>
      </c>
      <c r="R3002" t="str">
        <f t="shared" si="608"/>
        <v>spaces</v>
      </c>
      <c r="S3002" s="11">
        <f t="shared" si="597"/>
        <v>42752.827199074076</v>
      </c>
      <c r="T3002" s="11">
        <f t="shared" si="598"/>
        <v>42766.75</v>
      </c>
    </row>
    <row r="3003" spans="1:20" ht="42.75" x14ac:dyDescent="0.4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599"/>
        <v>0.31377481894009879</v>
      </c>
      <c r="P3003">
        <f t="shared" si="605"/>
        <v>45.982019999999999</v>
      </c>
      <c r="Q3003" t="str">
        <f t="shared" si="607"/>
        <v>theater</v>
      </c>
      <c r="R3003" t="str">
        <f t="shared" si="608"/>
        <v>spaces</v>
      </c>
      <c r="S3003" s="11">
        <f t="shared" si="597"/>
        <v>42534.895625000005</v>
      </c>
      <c r="T3003" s="11">
        <f t="shared" si="598"/>
        <v>42564.895625000005</v>
      </c>
    </row>
    <row r="3004" spans="1:20" ht="28.5" x14ac:dyDescent="0.4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599"/>
        <v>0.92160680830446728</v>
      </c>
      <c r="P3004">
        <f t="shared" si="605"/>
        <v>1.0528735791516497</v>
      </c>
      <c r="Q3004" t="str">
        <f t="shared" si="607"/>
        <v>theater</v>
      </c>
      <c r="R3004" t="str">
        <f t="shared" si="608"/>
        <v>spaces</v>
      </c>
      <c r="S3004" s="11">
        <f t="shared" si="597"/>
        <v>41239.83625</v>
      </c>
      <c r="T3004" s="11">
        <f t="shared" si="598"/>
        <v>41269.83625</v>
      </c>
    </row>
    <row r="3005" spans="1:20" ht="42.75" x14ac:dyDescent="0.4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599"/>
        <v>0.98846787479406917</v>
      </c>
      <c r="P3005">
        <f t="shared" si="605"/>
        <v>0.43357142857142855</v>
      </c>
      <c r="Q3005" t="str">
        <f t="shared" si="607"/>
        <v>theater</v>
      </c>
      <c r="R3005" t="str">
        <f t="shared" si="608"/>
        <v>spaces</v>
      </c>
      <c r="S3005" s="11">
        <f t="shared" si="597"/>
        <v>42398.849259259259</v>
      </c>
      <c r="T3005" s="11">
        <f t="shared" si="598"/>
        <v>42430.249305555553</v>
      </c>
    </row>
    <row r="3006" spans="1:20" ht="42.75" x14ac:dyDescent="0.4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599"/>
        <v>0.88640694943048348</v>
      </c>
      <c r="P3006">
        <f t="shared" si="605"/>
        <v>15.042</v>
      </c>
      <c r="Q3006" t="str">
        <f t="shared" si="607"/>
        <v>theater</v>
      </c>
      <c r="R3006" t="str">
        <f t="shared" si="608"/>
        <v>spaces</v>
      </c>
      <c r="S3006" s="11">
        <f t="shared" si="597"/>
        <v>41928.881064814814</v>
      </c>
      <c r="T3006" s="11">
        <f t="shared" si="598"/>
        <v>41958.922731481478</v>
      </c>
    </row>
    <row r="3007" spans="1:20" ht="42.75" x14ac:dyDescent="0.4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599"/>
        <v>0.82990150791538131</v>
      </c>
      <c r="P3007">
        <f t="shared" si="605"/>
        <v>0.31931500000000002</v>
      </c>
      <c r="Q3007" t="str">
        <f t="shared" si="607"/>
        <v>theater</v>
      </c>
      <c r="R3007" t="str">
        <f t="shared" si="608"/>
        <v>spaces</v>
      </c>
      <c r="S3007" s="11">
        <f t="shared" si="597"/>
        <v>41888.674826388888</v>
      </c>
      <c r="T3007" s="11">
        <f t="shared" si="598"/>
        <v>41918.674826388888</v>
      </c>
    </row>
    <row r="3008" spans="1:20" ht="28.5" x14ac:dyDescent="0.4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599"/>
        <v>0.92807424593967514</v>
      </c>
      <c r="P3008">
        <f t="shared" si="605"/>
        <v>0.81320754716981136</v>
      </c>
      <c r="Q3008" t="str">
        <f t="shared" si="607"/>
        <v>theater</v>
      </c>
      <c r="R3008" t="str">
        <f t="shared" si="608"/>
        <v>spaces</v>
      </c>
      <c r="S3008" s="11">
        <f t="shared" si="597"/>
        <v>41957.756840277783</v>
      </c>
      <c r="T3008" s="11">
        <f t="shared" si="598"/>
        <v>41987.756840277783</v>
      </c>
    </row>
    <row r="3009" spans="1:20" ht="28.5" x14ac:dyDescent="0.4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599"/>
        <v>0.55555555555555558</v>
      </c>
      <c r="P3009">
        <f t="shared" si="605"/>
        <v>0.13500000000000001</v>
      </c>
      <c r="Q3009" t="str">
        <f t="shared" si="607"/>
        <v>theater</v>
      </c>
      <c r="R3009" t="str">
        <f t="shared" si="608"/>
        <v>spaces</v>
      </c>
      <c r="S3009" s="11">
        <f t="shared" si="597"/>
        <v>42098.216238425928</v>
      </c>
      <c r="T3009" s="11">
        <f t="shared" si="598"/>
        <v>42119.216238425928</v>
      </c>
    </row>
    <row r="3010" spans="1:20" ht="42.75" x14ac:dyDescent="0.4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si="599"/>
        <v>0.98846787479406917</v>
      </c>
      <c r="P3010">
        <f t="shared" si="605"/>
        <v>5.0583333333333336</v>
      </c>
      <c r="Q3010" t="str">
        <f t="shared" si="607"/>
        <v>theater</v>
      </c>
      <c r="R3010" t="str">
        <f t="shared" si="608"/>
        <v>spaces</v>
      </c>
      <c r="S3010" s="11">
        <f t="shared" si="597"/>
        <v>42360.212025462963</v>
      </c>
      <c r="T3010" s="11">
        <f t="shared" si="598"/>
        <v>42390.212025462963</v>
      </c>
    </row>
    <row r="3011" spans="1:20" ht="42.75" x14ac:dyDescent="0.4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ref="O3011:O3074" si="609">$D3011/$E3011</f>
        <v>0.83503123016800829</v>
      </c>
      <c r="P3011">
        <f t="shared" si="605"/>
        <v>9.9796666666666667</v>
      </c>
      <c r="Q3011" t="str">
        <f t="shared" si="607"/>
        <v>theater</v>
      </c>
      <c r="R3011" t="str">
        <f t="shared" si="608"/>
        <v>spaces</v>
      </c>
      <c r="S3011" s="11">
        <f t="shared" ref="S3011:S3074" si="610">(((J3011/60)/60)/24)+DATE(1970,1,1)</f>
        <v>41939.569907407407</v>
      </c>
      <c r="T3011" s="11">
        <f t="shared" ref="T3011:T3074" si="611">(((I3011/60)/60)/24)+DATE(1970,1,1)</f>
        <v>41969.611574074079</v>
      </c>
    </row>
    <row r="3012" spans="1:20" ht="42.75" x14ac:dyDescent="0.4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609"/>
        <v>0.63291139240506333</v>
      </c>
      <c r="P3012">
        <f t="shared" si="605"/>
        <v>9.4799999999999995E-2</v>
      </c>
      <c r="Q3012" t="str">
        <f t="shared" si="607"/>
        <v>theater</v>
      </c>
      <c r="R3012" t="str">
        <f t="shared" si="608"/>
        <v>spaces</v>
      </c>
      <c r="S3012" s="11">
        <f t="shared" si="610"/>
        <v>41996.832395833335</v>
      </c>
      <c r="T3012" s="11">
        <f t="shared" si="611"/>
        <v>42056.832395833335</v>
      </c>
    </row>
    <row r="3013" spans="1:20" ht="42.75" x14ac:dyDescent="0.4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609"/>
        <v>0.80862533692722371</v>
      </c>
      <c r="P3013">
        <f t="shared" si="605"/>
        <v>0.24733333333333332</v>
      </c>
      <c r="Q3013" t="str">
        <f t="shared" si="607"/>
        <v>theater</v>
      </c>
      <c r="R3013" t="str">
        <f t="shared" si="608"/>
        <v>spaces</v>
      </c>
      <c r="S3013" s="11">
        <f t="shared" si="610"/>
        <v>42334.468935185185</v>
      </c>
      <c r="T3013" s="11">
        <f t="shared" si="611"/>
        <v>42361.957638888889</v>
      </c>
    </row>
    <row r="3014" spans="1:20" ht="42.75" x14ac:dyDescent="0.4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609"/>
        <v>0.85378868729989332</v>
      </c>
      <c r="P3014">
        <f t="shared" si="605"/>
        <v>15.616666666666667</v>
      </c>
      <c r="Q3014" t="str">
        <f t="shared" si="607"/>
        <v>theater</v>
      </c>
      <c r="R3014" t="str">
        <f t="shared" si="608"/>
        <v>spaces</v>
      </c>
      <c r="S3014" s="11">
        <f t="shared" si="610"/>
        <v>42024.702893518523</v>
      </c>
      <c r="T3014" s="11">
        <f t="shared" si="611"/>
        <v>42045.702893518523</v>
      </c>
    </row>
    <row r="3015" spans="1:20" ht="42.75" x14ac:dyDescent="0.4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609"/>
        <v>0.63710499490316008</v>
      </c>
      <c r="P3015">
        <f t="shared" si="605"/>
        <v>3.9239999999999999</v>
      </c>
      <c r="Q3015" t="str">
        <f t="shared" si="607"/>
        <v>theater</v>
      </c>
      <c r="R3015" t="str">
        <f t="shared" si="608"/>
        <v>spaces</v>
      </c>
      <c r="S3015" s="11">
        <f t="shared" si="610"/>
        <v>42146.836215277777</v>
      </c>
      <c r="T3015" s="11">
        <f t="shared" si="611"/>
        <v>42176.836215277777</v>
      </c>
    </row>
    <row r="3016" spans="1:20" ht="42.75" x14ac:dyDescent="0.4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609"/>
        <v>0.88414202857547042</v>
      </c>
      <c r="P3016">
        <f t="shared" si="605"/>
        <v>2.8275999999999999</v>
      </c>
      <c r="Q3016" t="str">
        <f t="shared" si="607"/>
        <v>theater</v>
      </c>
      <c r="R3016" t="str">
        <f t="shared" si="608"/>
        <v>spaces</v>
      </c>
      <c r="S3016" s="11">
        <f t="shared" si="610"/>
        <v>41920.123611111114</v>
      </c>
      <c r="T3016" s="11">
        <f t="shared" si="611"/>
        <v>41948.208333333336</v>
      </c>
    </row>
    <row r="3017" spans="1:20" ht="42.75" x14ac:dyDescent="0.4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609"/>
        <v>0.96921322690992018</v>
      </c>
      <c r="P3017">
        <f t="shared" si="605"/>
        <v>0.14032</v>
      </c>
      <c r="Q3017" t="str">
        <f t="shared" si="607"/>
        <v>theater</v>
      </c>
      <c r="R3017" t="str">
        <f t="shared" si="608"/>
        <v>spaces</v>
      </c>
      <c r="S3017" s="11">
        <f t="shared" si="610"/>
        <v>41785.72729166667</v>
      </c>
      <c r="T3017" s="11">
        <f t="shared" si="611"/>
        <v>41801.166666666664</v>
      </c>
    </row>
    <row r="3018" spans="1:20" ht="42.75" x14ac:dyDescent="0.4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609"/>
        <v>0.97454712221967443</v>
      </c>
      <c r="P3018">
        <f t="shared" si="605"/>
        <v>2.5652941176470589</v>
      </c>
      <c r="Q3018" t="str">
        <f t="shared" si="607"/>
        <v>theater</v>
      </c>
      <c r="R3018" t="str">
        <f t="shared" si="608"/>
        <v>spaces</v>
      </c>
      <c r="S3018" s="11">
        <f t="shared" si="610"/>
        <v>41778.548055555555</v>
      </c>
      <c r="T3018" s="11">
        <f t="shared" si="611"/>
        <v>41838.548055555555</v>
      </c>
    </row>
    <row r="3019" spans="1:20" ht="42.75" x14ac:dyDescent="0.4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609"/>
        <v>0.94481425810607689</v>
      </c>
      <c r="P3019">
        <f t="shared" si="605"/>
        <v>2.7394117647058822</v>
      </c>
      <c r="Q3019" t="str">
        <f t="shared" si="607"/>
        <v>theater</v>
      </c>
      <c r="R3019" t="str">
        <f t="shared" si="608"/>
        <v>spaces</v>
      </c>
      <c r="S3019" s="11">
        <f t="shared" si="610"/>
        <v>41841.850034722222</v>
      </c>
      <c r="T3019" s="11">
        <f t="shared" si="611"/>
        <v>41871.850034722222</v>
      </c>
    </row>
    <row r="3020" spans="1:20" ht="42.75" x14ac:dyDescent="0.4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609"/>
        <v>0.99290780141843971</v>
      </c>
      <c r="P3020">
        <f t="shared" si="605"/>
        <v>0.19227272727272726</v>
      </c>
      <c r="Q3020" t="str">
        <f t="shared" si="607"/>
        <v>theater</v>
      </c>
      <c r="R3020" t="str">
        <f t="shared" si="608"/>
        <v>spaces</v>
      </c>
      <c r="S3020" s="11">
        <f t="shared" si="610"/>
        <v>42163.29833333334</v>
      </c>
      <c r="T3020" s="11">
        <f t="shared" si="611"/>
        <v>42205.916666666672</v>
      </c>
    </row>
    <row r="3021" spans="1:20" ht="42.75" x14ac:dyDescent="0.4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609"/>
        <v>0.82485565026120433</v>
      </c>
      <c r="P3021">
        <f t="shared" si="605"/>
        <v>4.3297619047619049</v>
      </c>
      <c r="Q3021" t="str">
        <f t="shared" si="607"/>
        <v>theater</v>
      </c>
      <c r="R3021" t="str">
        <f t="shared" si="608"/>
        <v>spaces</v>
      </c>
      <c r="S3021" s="11">
        <f t="shared" si="610"/>
        <v>41758.833564814813</v>
      </c>
      <c r="T3021" s="11">
        <f t="shared" si="611"/>
        <v>41786.125</v>
      </c>
    </row>
    <row r="3022" spans="1:20" ht="42.75" x14ac:dyDescent="0.4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609"/>
        <v>0.99431818181818177</v>
      </c>
      <c r="P3022">
        <f t="shared" si="605"/>
        <v>0.46933333333333332</v>
      </c>
      <c r="Q3022" t="str">
        <f t="shared" si="607"/>
        <v>theater</v>
      </c>
      <c r="R3022" t="str">
        <f t="shared" si="608"/>
        <v>spaces</v>
      </c>
      <c r="S3022" s="11">
        <f t="shared" si="610"/>
        <v>42170.846446759257</v>
      </c>
      <c r="T3022" s="11">
        <f t="shared" si="611"/>
        <v>42230.846446759257</v>
      </c>
    </row>
    <row r="3023" spans="1:20" ht="42.75" x14ac:dyDescent="0.4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609"/>
        <v>0.86190384983719592</v>
      </c>
      <c r="P3023">
        <f t="shared" si="605"/>
        <v>0.74585714285714289</v>
      </c>
      <c r="Q3023" t="str">
        <f t="shared" si="607"/>
        <v>theater</v>
      </c>
      <c r="R3023" t="str">
        <f t="shared" si="608"/>
        <v>spaces</v>
      </c>
      <c r="S3023" s="11">
        <f t="shared" si="610"/>
        <v>42660.618854166663</v>
      </c>
      <c r="T3023" s="11">
        <f t="shared" si="611"/>
        <v>42696.249305555553</v>
      </c>
    </row>
    <row r="3024" spans="1:20" ht="42.75" x14ac:dyDescent="0.4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609"/>
        <v>0.99127676447264079</v>
      </c>
      <c r="P3024">
        <f t="shared" si="605"/>
        <v>2.2417777777777776</v>
      </c>
      <c r="Q3024" t="str">
        <f t="shared" si="607"/>
        <v>theater</v>
      </c>
      <c r="R3024" t="str">
        <f t="shared" si="608"/>
        <v>spaces</v>
      </c>
      <c r="S3024" s="11">
        <f t="shared" si="610"/>
        <v>42564.95380787037</v>
      </c>
      <c r="T3024" s="11">
        <f t="shared" si="611"/>
        <v>42609.95380787037</v>
      </c>
    </row>
    <row r="3025" spans="1:20" ht="42.75" x14ac:dyDescent="0.4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609"/>
        <v>0.970873786407767</v>
      </c>
      <c r="P3025">
        <f t="shared" si="605"/>
        <v>7.2099999999999997E-2</v>
      </c>
      <c r="Q3025" t="str">
        <f t="shared" si="607"/>
        <v>theater</v>
      </c>
      <c r="R3025" t="str">
        <f t="shared" si="608"/>
        <v>spaces</v>
      </c>
      <c r="S3025" s="11">
        <f t="shared" si="610"/>
        <v>42121.675763888896</v>
      </c>
      <c r="T3025" s="11">
        <f t="shared" si="611"/>
        <v>42166.675763888896</v>
      </c>
    </row>
    <row r="3026" spans="1:20" ht="42.75" x14ac:dyDescent="0.4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609"/>
        <v>0.40581121662202746</v>
      </c>
      <c r="P3026">
        <f t="shared" si="605"/>
        <v>17.601428571428571</v>
      </c>
      <c r="Q3026" t="str">
        <f t="shared" si="607"/>
        <v>theater</v>
      </c>
      <c r="R3026" t="str">
        <f t="shared" si="608"/>
        <v>spaces</v>
      </c>
      <c r="S3026" s="11">
        <f t="shared" si="610"/>
        <v>41158.993923611109</v>
      </c>
      <c r="T3026" s="11">
        <f t="shared" si="611"/>
        <v>41188.993923611109</v>
      </c>
    </row>
    <row r="3027" spans="1:20" ht="42.75" x14ac:dyDescent="0.4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609"/>
        <v>0.33090668431502318</v>
      </c>
      <c r="P3027">
        <f t="shared" ref="P3027:P3055" si="612">AVERAGE($E3027/$D3026)</f>
        <v>1.5109999999999999</v>
      </c>
      <c r="Q3027" t="str">
        <f t="shared" si="607"/>
        <v>theater</v>
      </c>
      <c r="R3027" t="str">
        <f t="shared" si="608"/>
        <v>spaces</v>
      </c>
      <c r="S3027" s="11">
        <f t="shared" si="610"/>
        <v>41761.509409722225</v>
      </c>
      <c r="T3027" s="11">
        <f t="shared" si="611"/>
        <v>41789.666666666664</v>
      </c>
    </row>
    <row r="3028" spans="1:20" ht="42.75" x14ac:dyDescent="0.4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609"/>
        <v>0.69767441860465118</v>
      </c>
      <c r="P3028">
        <f t="shared" si="612"/>
        <v>0.51600000000000001</v>
      </c>
      <c r="Q3028" t="str">
        <f t="shared" si="607"/>
        <v>theater</v>
      </c>
      <c r="R3028" t="str">
        <f t="shared" si="608"/>
        <v>spaces</v>
      </c>
      <c r="S3028" s="11">
        <f t="shared" si="610"/>
        <v>42783.459398148145</v>
      </c>
      <c r="T3028" s="11">
        <f t="shared" si="611"/>
        <v>42797.459398148145</v>
      </c>
    </row>
    <row r="3029" spans="1:20" ht="42.75" x14ac:dyDescent="0.4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609"/>
        <v>0.76080340839926963</v>
      </c>
      <c r="P3029">
        <f t="shared" si="612"/>
        <v>58.417777777777779</v>
      </c>
      <c r="Q3029" t="str">
        <f t="shared" si="607"/>
        <v>theater</v>
      </c>
      <c r="R3029" t="str">
        <f t="shared" si="608"/>
        <v>spaces</v>
      </c>
      <c r="S3029" s="11">
        <f t="shared" si="610"/>
        <v>42053.704293981486</v>
      </c>
      <c r="T3029" s="11">
        <f t="shared" si="611"/>
        <v>42083.662627314814</v>
      </c>
    </row>
    <row r="3030" spans="1:20" ht="28.5" x14ac:dyDescent="0.4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609"/>
        <v>0.5951672419950006</v>
      </c>
      <c r="P3030">
        <f t="shared" si="612"/>
        <v>0.21002499999999999</v>
      </c>
      <c r="Q3030" t="str">
        <f t="shared" si="607"/>
        <v>theater</v>
      </c>
      <c r="R3030" t="str">
        <f t="shared" si="608"/>
        <v>spaces</v>
      </c>
      <c r="S3030" s="11">
        <f t="shared" si="610"/>
        <v>42567.264178240745</v>
      </c>
      <c r="T3030" s="11">
        <f t="shared" si="611"/>
        <v>42597.264178240745</v>
      </c>
    </row>
    <row r="3031" spans="1:20" ht="42.75" x14ac:dyDescent="0.4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609"/>
        <v>0.9117709631340607</v>
      </c>
      <c r="P3031">
        <f t="shared" si="612"/>
        <v>6.5805999999999996</v>
      </c>
      <c r="Q3031" t="str">
        <f t="shared" si="607"/>
        <v>theater</v>
      </c>
      <c r="R3031" t="str">
        <f t="shared" si="608"/>
        <v>spaces</v>
      </c>
      <c r="S3031" s="11">
        <f t="shared" si="610"/>
        <v>41932.708877314813</v>
      </c>
      <c r="T3031" s="11">
        <f t="shared" si="611"/>
        <v>41961.190972222219</v>
      </c>
    </row>
    <row r="3032" spans="1:20" ht="42.75" x14ac:dyDescent="0.4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609"/>
        <v>0.93733261917514732</v>
      </c>
      <c r="P3032">
        <f t="shared" si="612"/>
        <v>6.2233333333333335E-2</v>
      </c>
      <c r="Q3032" t="str">
        <f t="shared" si="607"/>
        <v>theater</v>
      </c>
      <c r="R3032" t="str">
        <f t="shared" si="608"/>
        <v>spaces</v>
      </c>
      <c r="S3032" s="11">
        <f t="shared" si="610"/>
        <v>42233.747349537036</v>
      </c>
      <c r="T3032" s="11">
        <f t="shared" si="611"/>
        <v>42263.747349537036</v>
      </c>
    </row>
    <row r="3033" spans="1:20" ht="71.25" x14ac:dyDescent="0.4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609"/>
        <v>1</v>
      </c>
      <c r="P3033">
        <f t="shared" si="612"/>
        <v>0.8571428571428571</v>
      </c>
      <c r="Q3033" t="str">
        <f t="shared" si="607"/>
        <v>theater</v>
      </c>
      <c r="R3033" t="str">
        <f t="shared" si="608"/>
        <v>spaces</v>
      </c>
      <c r="S3033" s="11">
        <f t="shared" si="610"/>
        <v>42597.882488425923</v>
      </c>
      <c r="T3033" s="11">
        <f t="shared" si="611"/>
        <v>42657.882488425923</v>
      </c>
    </row>
    <row r="3034" spans="1:20" ht="42.75" x14ac:dyDescent="0.4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609"/>
        <v>0.78616352201257866</v>
      </c>
      <c r="P3034">
        <f t="shared" si="612"/>
        <v>0.84799999999999998</v>
      </c>
      <c r="Q3034" t="str">
        <f t="shared" si="607"/>
        <v>theater</v>
      </c>
      <c r="R3034" t="str">
        <f t="shared" si="608"/>
        <v>spaces</v>
      </c>
      <c r="S3034" s="11">
        <f t="shared" si="610"/>
        <v>42228.044664351852</v>
      </c>
      <c r="T3034" s="11">
        <f t="shared" si="611"/>
        <v>42258.044664351852</v>
      </c>
    </row>
    <row r="3035" spans="1:20" ht="42.75" x14ac:dyDescent="0.4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609"/>
        <v>0.68243858052775253</v>
      </c>
      <c r="P3035">
        <f t="shared" si="612"/>
        <v>4.3959999999999999</v>
      </c>
      <c r="Q3035" t="str">
        <f t="shared" si="607"/>
        <v>theater</v>
      </c>
      <c r="R3035" t="str">
        <f t="shared" si="608"/>
        <v>spaces</v>
      </c>
      <c r="S3035" s="11">
        <f t="shared" si="610"/>
        <v>42570.110243055555</v>
      </c>
      <c r="T3035" s="11">
        <f t="shared" si="611"/>
        <v>42600.110243055555</v>
      </c>
    </row>
    <row r="3036" spans="1:20" ht="57" x14ac:dyDescent="0.4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609"/>
        <v>0.88860453543754891</v>
      </c>
      <c r="P3036">
        <f t="shared" si="612"/>
        <v>37.512</v>
      </c>
      <c r="Q3036" t="str">
        <f t="shared" si="607"/>
        <v>theater</v>
      </c>
      <c r="R3036" t="str">
        <f t="shared" si="608"/>
        <v>spaces</v>
      </c>
      <c r="S3036" s="11">
        <f t="shared" si="610"/>
        <v>42644.535358796296</v>
      </c>
      <c r="T3036" s="11">
        <f t="shared" si="611"/>
        <v>42675.165972222225</v>
      </c>
    </row>
    <row r="3037" spans="1:20" ht="28.5" x14ac:dyDescent="0.4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609"/>
        <v>0.91922883319342674</v>
      </c>
      <c r="P3037">
        <f t="shared" si="612"/>
        <v>0.27196710000000002</v>
      </c>
      <c r="Q3037" t="str">
        <f t="shared" si="607"/>
        <v>theater</v>
      </c>
      <c r="R3037" t="str">
        <f t="shared" si="608"/>
        <v>spaces</v>
      </c>
      <c r="S3037" s="11">
        <f t="shared" si="610"/>
        <v>41368.560289351852</v>
      </c>
      <c r="T3037" s="11">
        <f t="shared" si="611"/>
        <v>41398.560289351852</v>
      </c>
    </row>
    <row r="3038" spans="1:20" ht="42.75" x14ac:dyDescent="0.4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609"/>
        <v>0.78906669191680079</v>
      </c>
      <c r="P3038">
        <f t="shared" si="612"/>
        <v>1.26732</v>
      </c>
      <c r="Q3038" t="str">
        <f t="shared" si="607"/>
        <v>theater</v>
      </c>
      <c r="R3038" t="str">
        <f t="shared" si="608"/>
        <v>spaces</v>
      </c>
      <c r="S3038" s="11">
        <f t="shared" si="610"/>
        <v>41466.785231481481</v>
      </c>
      <c r="T3038" s="11">
        <f t="shared" si="611"/>
        <v>41502.499305555553</v>
      </c>
    </row>
    <row r="3039" spans="1:20" ht="57" x14ac:dyDescent="0.4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609"/>
        <v>0.46904315196998125</v>
      </c>
      <c r="P3039">
        <f t="shared" si="612"/>
        <v>4.2639999999999997E-2</v>
      </c>
      <c r="Q3039" t="str">
        <f t="shared" ref="Q3039:Q3102" si="613">LEFT(N3039,7)</f>
        <v>theater</v>
      </c>
      <c r="R3039" t="str">
        <f t="shared" si="608"/>
        <v>spaces</v>
      </c>
      <c r="S3039" s="11">
        <f t="shared" si="610"/>
        <v>40378.893206018518</v>
      </c>
      <c r="T3039" s="11">
        <f t="shared" si="611"/>
        <v>40453.207638888889</v>
      </c>
    </row>
    <row r="3040" spans="1:20" ht="42.75" x14ac:dyDescent="0.4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609"/>
        <v>0.99502487562189057</v>
      </c>
      <c r="P3040">
        <f t="shared" si="612"/>
        <v>2.0099999999999998</v>
      </c>
      <c r="Q3040" t="str">
        <f t="shared" si="613"/>
        <v>theater</v>
      </c>
      <c r="R3040" t="str">
        <f t="shared" si="608"/>
        <v>spaces</v>
      </c>
      <c r="S3040" s="11">
        <f t="shared" si="610"/>
        <v>42373.252280092594</v>
      </c>
      <c r="T3040" s="11">
        <f t="shared" si="611"/>
        <v>42433.252280092594</v>
      </c>
    </row>
    <row r="3041" spans="1:20" ht="42.75" x14ac:dyDescent="0.4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609"/>
        <v>0.9198455763246467</v>
      </c>
      <c r="P3041">
        <f t="shared" si="612"/>
        <v>21.74278</v>
      </c>
      <c r="Q3041" t="str">
        <f t="shared" si="613"/>
        <v>theater</v>
      </c>
      <c r="R3041" t="str">
        <f t="shared" si="608"/>
        <v>spaces</v>
      </c>
      <c r="S3041" s="11">
        <f t="shared" si="610"/>
        <v>41610.794421296298</v>
      </c>
      <c r="T3041" s="11">
        <f t="shared" si="611"/>
        <v>41637.332638888889</v>
      </c>
    </row>
    <row r="3042" spans="1:20" ht="42.75" x14ac:dyDescent="0.4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609"/>
        <v>0.93023255813953487</v>
      </c>
      <c r="P3042">
        <f t="shared" si="612"/>
        <v>0.16125</v>
      </c>
      <c r="Q3042" t="str">
        <f t="shared" si="613"/>
        <v>theater</v>
      </c>
      <c r="R3042" t="str">
        <f t="shared" si="608"/>
        <v>spaces</v>
      </c>
      <c r="S3042" s="11">
        <f t="shared" si="610"/>
        <v>42177.791909722218</v>
      </c>
      <c r="T3042" s="11">
        <f t="shared" si="611"/>
        <v>42181.958333333328</v>
      </c>
    </row>
    <row r="3043" spans="1:20" ht="28.5" x14ac:dyDescent="0.4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609"/>
        <v>0.90512540894220284</v>
      </c>
      <c r="P3043">
        <f t="shared" si="612"/>
        <v>3.0566666666666666</v>
      </c>
      <c r="Q3043" t="str">
        <f t="shared" si="613"/>
        <v>theater</v>
      </c>
      <c r="R3043" t="str">
        <f t="shared" si="608"/>
        <v>spaces</v>
      </c>
      <c r="S3043" s="11">
        <f t="shared" si="610"/>
        <v>42359.868611111116</v>
      </c>
      <c r="T3043" s="11">
        <f t="shared" si="611"/>
        <v>42389.868611111116</v>
      </c>
    </row>
    <row r="3044" spans="1:20" ht="42.75" x14ac:dyDescent="0.4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609"/>
        <v>0.78125</v>
      </c>
      <c r="P3044">
        <f t="shared" si="612"/>
        <v>0.23132530120481928</v>
      </c>
      <c r="Q3044" t="str">
        <f t="shared" si="613"/>
        <v>theater</v>
      </c>
      <c r="R3044" t="str">
        <f t="shared" si="608"/>
        <v>spaces</v>
      </c>
      <c r="S3044" s="11">
        <f t="shared" si="610"/>
        <v>42253.688043981485</v>
      </c>
      <c r="T3044" s="11">
        <f t="shared" si="611"/>
        <v>42283.688043981485</v>
      </c>
    </row>
    <row r="3045" spans="1:20" ht="42.75" x14ac:dyDescent="0.4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609"/>
        <v>0.9090358160111508</v>
      </c>
      <c r="P3045">
        <f t="shared" si="612"/>
        <v>11.000666666666667</v>
      </c>
      <c r="Q3045" t="str">
        <f t="shared" si="613"/>
        <v>theater</v>
      </c>
      <c r="R3045" t="str">
        <f t="shared" si="608"/>
        <v>spaces</v>
      </c>
      <c r="S3045" s="11">
        <f t="shared" si="610"/>
        <v>42083.070590277777</v>
      </c>
      <c r="T3045" s="11">
        <f t="shared" si="611"/>
        <v>42110.118055555555</v>
      </c>
    </row>
    <row r="3046" spans="1:20" ht="42.75" x14ac:dyDescent="0.4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609"/>
        <v>0.91456443868607573</v>
      </c>
      <c r="P3046">
        <f t="shared" si="612"/>
        <v>0.87473333333333336</v>
      </c>
      <c r="Q3046" t="str">
        <f t="shared" si="613"/>
        <v>theater</v>
      </c>
      <c r="R3046" t="str">
        <f t="shared" si="608"/>
        <v>spaces</v>
      </c>
      <c r="S3046" s="11">
        <f t="shared" si="610"/>
        <v>42387.7268287037</v>
      </c>
      <c r="T3046" s="11">
        <f t="shared" si="611"/>
        <v>42402.7268287037</v>
      </c>
    </row>
    <row r="3047" spans="1:20" ht="42.75" x14ac:dyDescent="0.4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609"/>
        <v>0.75354259211116259</v>
      </c>
      <c r="P3047">
        <f t="shared" si="612"/>
        <v>0.442355</v>
      </c>
      <c r="Q3047" t="str">
        <f t="shared" si="613"/>
        <v>theater</v>
      </c>
      <c r="R3047" t="str">
        <f t="shared" si="608"/>
        <v>spaces</v>
      </c>
      <c r="S3047" s="11">
        <f t="shared" si="610"/>
        <v>41843.155729166669</v>
      </c>
      <c r="T3047" s="11">
        <f t="shared" si="611"/>
        <v>41873.155729166669</v>
      </c>
    </row>
    <row r="3048" spans="1:20" ht="42.75" x14ac:dyDescent="0.4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609"/>
        <v>0.52397691848510974</v>
      </c>
      <c r="P3048">
        <f t="shared" si="612"/>
        <v>3.76925</v>
      </c>
      <c r="Q3048" t="str">
        <f t="shared" si="613"/>
        <v>theater</v>
      </c>
      <c r="R3048" t="str">
        <f t="shared" ref="R3048:R3111" si="614">RIGHT(N3048,6)</f>
        <v>spaces</v>
      </c>
      <c r="S3048" s="11">
        <f t="shared" si="610"/>
        <v>41862.803078703706</v>
      </c>
      <c r="T3048" s="11">
        <f t="shared" si="611"/>
        <v>41892.202777777777</v>
      </c>
    </row>
    <row r="3049" spans="1:20" ht="42.75" x14ac:dyDescent="0.4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609"/>
        <v>0.67114093959731547</v>
      </c>
      <c r="P3049">
        <f t="shared" si="612"/>
        <v>9.4303797468354433E-2</v>
      </c>
      <c r="Q3049" t="str">
        <f t="shared" si="613"/>
        <v>theater</v>
      </c>
      <c r="R3049" t="str">
        <f t="shared" si="614"/>
        <v>spaces</v>
      </c>
      <c r="S3049" s="11">
        <f t="shared" si="610"/>
        <v>42443.989050925928</v>
      </c>
      <c r="T3049" s="11">
        <f t="shared" si="611"/>
        <v>42487.552777777775</v>
      </c>
    </row>
    <row r="3050" spans="1:20" ht="42.75" x14ac:dyDescent="0.4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609"/>
        <v>0.60096153846153844</v>
      </c>
      <c r="P3050">
        <f t="shared" si="612"/>
        <v>16.64</v>
      </c>
      <c r="Q3050" t="str">
        <f t="shared" si="613"/>
        <v>theater</v>
      </c>
      <c r="R3050" t="str">
        <f t="shared" si="614"/>
        <v>spaces</v>
      </c>
      <c r="S3050" s="11">
        <f t="shared" si="610"/>
        <v>41975.901180555549</v>
      </c>
      <c r="T3050" s="11">
        <f t="shared" si="611"/>
        <v>42004.890277777777</v>
      </c>
    </row>
    <row r="3051" spans="1:20" ht="42.75" x14ac:dyDescent="0.4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609"/>
        <v>0.9375</v>
      </c>
      <c r="P3051">
        <f t="shared" si="612"/>
        <v>0.8</v>
      </c>
      <c r="Q3051" t="str">
        <f t="shared" si="613"/>
        <v>theater</v>
      </c>
      <c r="R3051" t="str">
        <f t="shared" si="614"/>
        <v>spaces</v>
      </c>
      <c r="S3051" s="11">
        <f t="shared" si="610"/>
        <v>42139.014525462961</v>
      </c>
      <c r="T3051" s="11">
        <f t="shared" si="611"/>
        <v>42169.014525462961</v>
      </c>
    </row>
    <row r="3052" spans="1:20" ht="28.5" x14ac:dyDescent="0.4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609"/>
        <v>0.94339622641509435</v>
      </c>
      <c r="P3052">
        <f t="shared" si="612"/>
        <v>0.1696</v>
      </c>
      <c r="Q3052" t="str">
        <f t="shared" si="613"/>
        <v>theater</v>
      </c>
      <c r="R3052" t="str">
        <f t="shared" si="614"/>
        <v>spaces</v>
      </c>
      <c r="S3052" s="11">
        <f t="shared" si="610"/>
        <v>42465.16851851852</v>
      </c>
      <c r="T3052" s="11">
        <f t="shared" si="611"/>
        <v>42495.16851851852</v>
      </c>
    </row>
    <row r="3053" spans="1:20" ht="42.75" x14ac:dyDescent="0.4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609"/>
        <v>4.2321644498186215</v>
      </c>
      <c r="P3053">
        <f t="shared" si="612"/>
        <v>1.3783333333333334</v>
      </c>
      <c r="Q3053" t="str">
        <f t="shared" si="613"/>
        <v>theater</v>
      </c>
      <c r="R3053" t="str">
        <f t="shared" si="614"/>
        <v>spaces</v>
      </c>
      <c r="S3053" s="11">
        <f t="shared" si="610"/>
        <v>42744.416030092587</v>
      </c>
      <c r="T3053" s="11">
        <f t="shared" si="611"/>
        <v>42774.416030092587</v>
      </c>
    </row>
    <row r="3054" spans="1:20" ht="28.5" x14ac:dyDescent="0.4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609"/>
        <v>666.66666666666663</v>
      </c>
      <c r="P3054">
        <f t="shared" si="612"/>
        <v>2.1428571428571429E-2</v>
      </c>
      <c r="Q3054" t="str">
        <f t="shared" si="613"/>
        <v>theater</v>
      </c>
      <c r="R3054" t="str">
        <f t="shared" si="614"/>
        <v>spaces</v>
      </c>
      <c r="S3054" s="11">
        <f t="shared" si="610"/>
        <v>42122.670069444444</v>
      </c>
      <c r="T3054" s="11">
        <f t="shared" si="611"/>
        <v>42152.665972222225</v>
      </c>
    </row>
    <row r="3055" spans="1:20" ht="42.75" x14ac:dyDescent="0.4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609"/>
        <v>250</v>
      </c>
      <c r="P3055">
        <f t="shared" si="612"/>
        <v>8.0000000000000004E-4</v>
      </c>
      <c r="Q3055" t="str">
        <f t="shared" si="613"/>
        <v>theater</v>
      </c>
      <c r="R3055" t="str">
        <f t="shared" si="614"/>
        <v>spaces</v>
      </c>
      <c r="S3055" s="11">
        <f t="shared" si="610"/>
        <v>41862.761724537035</v>
      </c>
      <c r="T3055" s="11">
        <f t="shared" si="611"/>
        <v>41914.165972222225</v>
      </c>
    </row>
    <row r="3056" spans="1:20" ht="42.75" x14ac:dyDescent="0.4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 t="str">
        <f>IFERROR($D3056/$E3056,"0")</f>
        <v>0</v>
      </c>
      <c r="P3056">
        <f t="shared" ref="P3056:P3059" si="615">AVERAGE(E3056,D3056)</f>
        <v>150</v>
      </c>
      <c r="Q3056" t="str">
        <f t="shared" si="613"/>
        <v>theater</v>
      </c>
      <c r="R3056" t="str">
        <f t="shared" si="614"/>
        <v>spaces</v>
      </c>
      <c r="S3056" s="11">
        <f t="shared" si="610"/>
        <v>42027.832800925928</v>
      </c>
      <c r="T3056" s="11">
        <f t="shared" si="611"/>
        <v>42065.044444444444</v>
      </c>
    </row>
    <row r="3057" spans="1:20" ht="42.75" x14ac:dyDescent="0.4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609"/>
        <v>20000</v>
      </c>
      <c r="P3057">
        <f t="shared" si="615"/>
        <v>10000.5</v>
      </c>
      <c r="Q3057" t="str">
        <f t="shared" si="613"/>
        <v>theater</v>
      </c>
      <c r="R3057" t="str">
        <f t="shared" si="614"/>
        <v>spaces</v>
      </c>
      <c r="S3057" s="11">
        <f t="shared" si="610"/>
        <v>41953.95821759259</v>
      </c>
      <c r="T3057" s="11">
        <f t="shared" si="611"/>
        <v>42013.95821759259</v>
      </c>
    </row>
    <row r="3058" spans="1:20" ht="42.75" x14ac:dyDescent="0.4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 t="str">
        <f t="shared" ref="O3058:O3059" si="616">IFERROR($D3058/$E3058,"0")</f>
        <v>0</v>
      </c>
      <c r="P3058">
        <f t="shared" si="615"/>
        <v>12500</v>
      </c>
      <c r="Q3058" t="str">
        <f t="shared" si="613"/>
        <v>theater</v>
      </c>
      <c r="R3058" t="str">
        <f t="shared" si="614"/>
        <v>spaces</v>
      </c>
      <c r="S3058" s="11">
        <f t="shared" si="610"/>
        <v>41851.636388888888</v>
      </c>
      <c r="T3058" s="11">
        <f t="shared" si="611"/>
        <v>41911.636388888888</v>
      </c>
    </row>
    <row r="3059" spans="1:20" ht="42.75" x14ac:dyDescent="0.4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 t="str">
        <f t="shared" si="616"/>
        <v>0</v>
      </c>
      <c r="P3059">
        <f t="shared" si="615"/>
        <v>25000</v>
      </c>
      <c r="Q3059" t="str">
        <f t="shared" si="613"/>
        <v>theater</v>
      </c>
      <c r="R3059" t="str">
        <f t="shared" si="614"/>
        <v>spaces</v>
      </c>
      <c r="S3059" s="11">
        <f t="shared" si="610"/>
        <v>42433.650590277779</v>
      </c>
      <c r="T3059" s="11">
        <f t="shared" si="611"/>
        <v>42463.608923611115</v>
      </c>
    </row>
    <row r="3060" spans="1:20" ht="42.75" x14ac:dyDescent="0.4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609"/>
        <v>6000</v>
      </c>
      <c r="P3060">
        <f t="shared" ref="P3060:P3062" si="617">AVERAGE($E3060/$D3059)</f>
        <v>6.0000000000000002E-5</v>
      </c>
      <c r="Q3060" t="str">
        <f t="shared" si="613"/>
        <v>theater</v>
      </c>
      <c r="R3060" t="str">
        <f t="shared" si="614"/>
        <v>spaces</v>
      </c>
      <c r="S3060" s="11">
        <f t="shared" si="610"/>
        <v>42460.374305555553</v>
      </c>
      <c r="T3060" s="11">
        <f t="shared" si="611"/>
        <v>42510.374305555553</v>
      </c>
    </row>
    <row r="3061" spans="1:20" ht="42.75" x14ac:dyDescent="0.4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609"/>
        <v>33.259423503325941</v>
      </c>
      <c r="P3061">
        <f t="shared" si="617"/>
        <v>2.5055555555555557E-2</v>
      </c>
      <c r="Q3061" t="str">
        <f t="shared" si="613"/>
        <v>theater</v>
      </c>
      <c r="R3061" t="str">
        <f t="shared" si="614"/>
        <v>spaces</v>
      </c>
      <c r="S3061" s="11">
        <f t="shared" si="610"/>
        <v>41829.935717592591</v>
      </c>
      <c r="T3061" s="11">
        <f t="shared" si="611"/>
        <v>41859.935717592591</v>
      </c>
    </row>
    <row r="3062" spans="1:20" ht="28.5" x14ac:dyDescent="0.4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609"/>
        <v>656.71641791044772</v>
      </c>
      <c r="P3062">
        <f t="shared" si="617"/>
        <v>2.2333333333333334E-2</v>
      </c>
      <c r="Q3062" t="str">
        <f t="shared" si="613"/>
        <v>theater</v>
      </c>
      <c r="R3062" t="str">
        <f t="shared" si="614"/>
        <v>spaces</v>
      </c>
      <c r="S3062" s="11">
        <f t="shared" si="610"/>
        <v>42245.274699074071</v>
      </c>
      <c r="T3062" s="11">
        <f t="shared" si="611"/>
        <v>42275.274699074071</v>
      </c>
    </row>
    <row r="3063" spans="1:20" x14ac:dyDescent="0.4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 t="str">
        <f>IFERROR($D3063/$E3063,"0")</f>
        <v>0</v>
      </c>
      <c r="P3063">
        <f>AVERAGE(E3063,D3063)</f>
        <v>500000</v>
      </c>
      <c r="Q3063" t="str">
        <f t="shared" si="613"/>
        <v>theater</v>
      </c>
      <c r="R3063" t="str">
        <f t="shared" si="614"/>
        <v>spaces</v>
      </c>
      <c r="S3063" s="11">
        <f t="shared" si="610"/>
        <v>41834.784120370372</v>
      </c>
      <c r="T3063" s="11">
        <f t="shared" si="611"/>
        <v>41864.784120370372</v>
      </c>
    </row>
    <row r="3064" spans="1:20" ht="42.75" x14ac:dyDescent="0.4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609"/>
        <v>1.4961101137043686</v>
      </c>
      <c r="P3064">
        <f t="shared" ref="P3064:P3083" si="618">AVERAGE($E3064/$D3063)</f>
        <v>6.6839999999999998E-3</v>
      </c>
      <c r="Q3064" t="str">
        <f t="shared" si="613"/>
        <v>theater</v>
      </c>
      <c r="R3064" t="str">
        <f t="shared" si="614"/>
        <v>spaces</v>
      </c>
      <c r="S3064" s="11">
        <f t="shared" si="610"/>
        <v>42248.535787037035</v>
      </c>
      <c r="T3064" s="11">
        <f t="shared" si="611"/>
        <v>42277.75</v>
      </c>
    </row>
    <row r="3065" spans="1:20" ht="42.75" x14ac:dyDescent="0.4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609"/>
        <v>5.1107325383304945</v>
      </c>
      <c r="P3065">
        <f t="shared" si="618"/>
        <v>5.8700000000000002E-2</v>
      </c>
      <c r="Q3065" t="str">
        <f t="shared" si="613"/>
        <v>theater</v>
      </c>
      <c r="R3065" t="str">
        <f t="shared" si="614"/>
        <v>spaces</v>
      </c>
      <c r="S3065" s="11">
        <f t="shared" si="610"/>
        <v>42630.922893518517</v>
      </c>
      <c r="T3065" s="11">
        <f t="shared" si="611"/>
        <v>42665.922893518517</v>
      </c>
    </row>
    <row r="3066" spans="1:20" ht="28.5" x14ac:dyDescent="0.4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609"/>
        <v>8.8537362767087711</v>
      </c>
      <c r="P3066">
        <f t="shared" si="618"/>
        <v>2.8236666666666665</v>
      </c>
      <c r="Q3066" t="str">
        <f t="shared" si="613"/>
        <v>theater</v>
      </c>
      <c r="R3066" t="str">
        <f t="shared" si="614"/>
        <v>spaces</v>
      </c>
      <c r="S3066" s="11">
        <f t="shared" si="610"/>
        <v>42299.130162037036</v>
      </c>
      <c r="T3066" s="11">
        <f t="shared" si="611"/>
        <v>42330.290972222225</v>
      </c>
    </row>
    <row r="3067" spans="1:20" ht="42.75" x14ac:dyDescent="0.4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609"/>
        <v>2500</v>
      </c>
      <c r="P3067">
        <f t="shared" si="618"/>
        <v>1.3333333333333334E-4</v>
      </c>
      <c r="Q3067" t="str">
        <f t="shared" si="613"/>
        <v>theater</v>
      </c>
      <c r="R3067" t="str">
        <f t="shared" si="614"/>
        <v>spaces</v>
      </c>
      <c r="S3067" s="11">
        <f t="shared" si="610"/>
        <v>41825.055231481485</v>
      </c>
      <c r="T3067" s="11">
        <f t="shared" si="611"/>
        <v>41850.055231481485</v>
      </c>
    </row>
    <row r="3068" spans="1:20" ht="42.75" x14ac:dyDescent="0.4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609"/>
        <v>8.34326579261025</v>
      </c>
      <c r="P3068">
        <f t="shared" si="618"/>
        <v>1.6779999999999999</v>
      </c>
      <c r="Q3068" t="str">
        <f t="shared" si="613"/>
        <v>theater</v>
      </c>
      <c r="R3068" t="str">
        <f t="shared" si="614"/>
        <v>spaces</v>
      </c>
      <c r="S3068" s="11">
        <f t="shared" si="610"/>
        <v>42531.228437500002</v>
      </c>
      <c r="T3068" s="11">
        <f t="shared" si="611"/>
        <v>42561.228437500002</v>
      </c>
    </row>
    <row r="3069" spans="1:20" ht="42.75" x14ac:dyDescent="0.4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609"/>
        <v>40</v>
      </c>
      <c r="P3069">
        <f t="shared" si="618"/>
        <v>5.7142857142857147E-4</v>
      </c>
      <c r="Q3069" t="str">
        <f t="shared" si="613"/>
        <v>theater</v>
      </c>
      <c r="R3069" t="str">
        <f t="shared" si="614"/>
        <v>spaces</v>
      </c>
      <c r="S3069" s="11">
        <f t="shared" si="610"/>
        <v>42226.938414351855</v>
      </c>
      <c r="T3069" s="11">
        <f t="shared" si="611"/>
        <v>42256.938414351855</v>
      </c>
    </row>
    <row r="3070" spans="1:20" ht="42.75" x14ac:dyDescent="0.4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609"/>
        <v>1428.5714285714287</v>
      </c>
      <c r="P3070">
        <f t="shared" si="618"/>
        <v>2.1874999999999999E-2</v>
      </c>
      <c r="Q3070" t="str">
        <f t="shared" si="613"/>
        <v>theater</v>
      </c>
      <c r="R3070" t="str">
        <f t="shared" si="614"/>
        <v>spaces</v>
      </c>
      <c r="S3070" s="11">
        <f t="shared" si="610"/>
        <v>42263.691574074073</v>
      </c>
      <c r="T3070" s="11">
        <f t="shared" si="611"/>
        <v>42293.691574074073</v>
      </c>
    </row>
    <row r="3071" spans="1:20" ht="42.75" x14ac:dyDescent="0.4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609"/>
        <v>7.0921985815602833</v>
      </c>
      <c r="P3071">
        <f t="shared" si="618"/>
        <v>5.6400000000000005E-4</v>
      </c>
      <c r="Q3071" t="str">
        <f t="shared" si="613"/>
        <v>theater</v>
      </c>
      <c r="R3071" t="str">
        <f t="shared" si="614"/>
        <v>spaces</v>
      </c>
      <c r="S3071" s="11">
        <f t="shared" si="610"/>
        <v>41957.833726851852</v>
      </c>
      <c r="T3071" s="11">
        <f t="shared" si="611"/>
        <v>41987.833726851852</v>
      </c>
    </row>
    <row r="3072" spans="1:20" ht="42.75" x14ac:dyDescent="0.4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609"/>
        <v>29.940119760479043</v>
      </c>
      <c r="P3072">
        <f t="shared" si="618"/>
        <v>0.33400000000000002</v>
      </c>
      <c r="Q3072" t="str">
        <f t="shared" si="613"/>
        <v>theater</v>
      </c>
      <c r="R3072" t="str">
        <f t="shared" si="614"/>
        <v>spaces</v>
      </c>
      <c r="S3072" s="11">
        <f t="shared" si="610"/>
        <v>42690.733437499999</v>
      </c>
      <c r="T3072" s="11">
        <f t="shared" si="611"/>
        <v>42711.733437499999</v>
      </c>
    </row>
    <row r="3073" spans="1:20" ht="42.75" x14ac:dyDescent="0.4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609"/>
        <v>1.6729401923881222</v>
      </c>
      <c r="P3073">
        <f t="shared" si="618"/>
        <v>0.71730000000000005</v>
      </c>
      <c r="Q3073" t="str">
        <f t="shared" si="613"/>
        <v>theater</v>
      </c>
      <c r="R3073" t="str">
        <f t="shared" si="614"/>
        <v>spaces</v>
      </c>
      <c r="S3073" s="11">
        <f t="shared" si="610"/>
        <v>42097.732418981483</v>
      </c>
      <c r="T3073" s="11">
        <f t="shared" si="611"/>
        <v>42115.249305555553</v>
      </c>
    </row>
    <row r="3074" spans="1:20" ht="42.75" x14ac:dyDescent="0.4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si="609"/>
        <v>6000</v>
      </c>
      <c r="P3074">
        <f t="shared" si="618"/>
        <v>1.6666666666666666E-4</v>
      </c>
      <c r="Q3074" t="str">
        <f t="shared" si="613"/>
        <v>theater</v>
      </c>
      <c r="R3074" t="str">
        <f t="shared" si="614"/>
        <v>spaces</v>
      </c>
      <c r="S3074" s="11">
        <f t="shared" si="610"/>
        <v>42658.690532407403</v>
      </c>
      <c r="T3074" s="11">
        <f t="shared" si="611"/>
        <v>42673.073611111111</v>
      </c>
    </row>
    <row r="3075" spans="1:20" ht="42.75" x14ac:dyDescent="0.4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ref="O3075:O3138" si="619">$D3075/$E3075</f>
        <v>4341.0852713178292</v>
      </c>
      <c r="P3075">
        <f t="shared" si="618"/>
        <v>5.3749999999999999E-2</v>
      </c>
      <c r="Q3075" t="str">
        <f t="shared" si="613"/>
        <v>theater</v>
      </c>
      <c r="R3075" t="str">
        <f t="shared" si="614"/>
        <v>spaces</v>
      </c>
      <c r="S3075" s="11">
        <f t="shared" ref="S3075:S3138" si="620">(((J3075/60)/60)/24)+DATE(1970,1,1)</f>
        <v>42111.684027777781</v>
      </c>
      <c r="T3075" s="11">
        <f t="shared" ref="T3075:T3138" si="621">(((I3075/60)/60)/24)+DATE(1970,1,1)</f>
        <v>42169.804861111115</v>
      </c>
    </row>
    <row r="3076" spans="1:20" ht="57" x14ac:dyDescent="0.4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619"/>
        <v>1136.3636363636363</v>
      </c>
      <c r="P3076">
        <f t="shared" si="618"/>
        <v>7.8571428571428577E-6</v>
      </c>
      <c r="Q3076" t="str">
        <f t="shared" si="613"/>
        <v>theater</v>
      </c>
      <c r="R3076" t="str">
        <f t="shared" si="614"/>
        <v>spaces</v>
      </c>
      <c r="S3076" s="11">
        <f t="shared" si="620"/>
        <v>42409.571284722217</v>
      </c>
      <c r="T3076" s="11">
        <f t="shared" si="621"/>
        <v>42439.571284722217</v>
      </c>
    </row>
    <row r="3077" spans="1:20" ht="42.75" x14ac:dyDescent="0.4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619"/>
        <v>11.574074074074074</v>
      </c>
      <c r="P3077">
        <f t="shared" si="618"/>
        <v>5.1839999999999997E-2</v>
      </c>
      <c r="Q3077" t="str">
        <f t="shared" si="613"/>
        <v>theater</v>
      </c>
      <c r="R3077" t="str">
        <f t="shared" si="614"/>
        <v>spaces</v>
      </c>
      <c r="S3077" s="11">
        <f t="shared" si="620"/>
        <v>42551.102314814809</v>
      </c>
      <c r="T3077" s="11">
        <f t="shared" si="621"/>
        <v>42601.102314814809</v>
      </c>
    </row>
    <row r="3078" spans="1:20" ht="28.5" x14ac:dyDescent="0.4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619"/>
        <v>6.6401062416998675</v>
      </c>
      <c r="P3078">
        <f t="shared" si="618"/>
        <v>0.1004</v>
      </c>
      <c r="Q3078" t="str">
        <f t="shared" si="613"/>
        <v>theater</v>
      </c>
      <c r="R3078" t="str">
        <f t="shared" si="614"/>
        <v>spaces</v>
      </c>
      <c r="S3078" s="11">
        <f t="shared" si="620"/>
        <v>42226.651886574073</v>
      </c>
      <c r="T3078" s="11">
        <f t="shared" si="621"/>
        <v>42286.651886574073</v>
      </c>
    </row>
    <row r="3079" spans="1:20" ht="42.75" x14ac:dyDescent="0.4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619"/>
        <v>209.52380952380952</v>
      </c>
      <c r="P3079">
        <f t="shared" si="618"/>
        <v>1.0500000000000001E-2</v>
      </c>
      <c r="Q3079" t="str">
        <f t="shared" si="613"/>
        <v>theater</v>
      </c>
      <c r="R3079" t="str">
        <f t="shared" si="614"/>
        <v>spaces</v>
      </c>
      <c r="S3079" s="11">
        <f t="shared" si="620"/>
        <v>42766.956921296296</v>
      </c>
      <c r="T3079" s="11">
        <f t="shared" si="621"/>
        <v>42796.956921296296</v>
      </c>
    </row>
    <row r="3080" spans="1:20" ht="42.75" x14ac:dyDescent="0.4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619"/>
        <v>845.07042253521126</v>
      </c>
      <c r="P3080">
        <f t="shared" si="618"/>
        <v>3.2272727272727271E-3</v>
      </c>
      <c r="Q3080" t="str">
        <f t="shared" si="613"/>
        <v>theater</v>
      </c>
      <c r="R3080" t="str">
        <f t="shared" si="614"/>
        <v>spaces</v>
      </c>
      <c r="S3080" s="11">
        <f t="shared" si="620"/>
        <v>42031.138831018514</v>
      </c>
      <c r="T3080" s="11">
        <f t="shared" si="621"/>
        <v>42061.138831018514</v>
      </c>
    </row>
    <row r="3081" spans="1:20" ht="42.75" x14ac:dyDescent="0.4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619"/>
        <v>118.80153215749154</v>
      </c>
      <c r="P3081">
        <f t="shared" si="618"/>
        <v>0.18709999999999999</v>
      </c>
      <c r="Q3081" t="str">
        <f t="shared" si="613"/>
        <v>theater</v>
      </c>
      <c r="R3081" t="str">
        <f t="shared" si="614"/>
        <v>spaces</v>
      </c>
      <c r="S3081" s="11">
        <f t="shared" si="620"/>
        <v>42055.713368055556</v>
      </c>
      <c r="T3081" s="11">
        <f t="shared" si="621"/>
        <v>42085.671701388885</v>
      </c>
    </row>
    <row r="3082" spans="1:20" ht="42.75" x14ac:dyDescent="0.4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619"/>
        <v>5319.1489361702124</v>
      </c>
      <c r="P3082">
        <f t="shared" si="618"/>
        <v>2.8192965855019175E-4</v>
      </c>
      <c r="Q3082" t="str">
        <f t="shared" si="613"/>
        <v>theater</v>
      </c>
      <c r="R3082" t="str">
        <f t="shared" si="614"/>
        <v>spaces</v>
      </c>
      <c r="S3082" s="11">
        <f t="shared" si="620"/>
        <v>41940.028287037036</v>
      </c>
      <c r="T3082" s="11">
        <f t="shared" si="621"/>
        <v>42000.0699537037</v>
      </c>
    </row>
    <row r="3083" spans="1:20" ht="42.75" x14ac:dyDescent="0.4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619"/>
        <v>475.51117451260103</v>
      </c>
      <c r="P3083">
        <f t="shared" si="618"/>
        <v>1.0514999999999999E-3</v>
      </c>
      <c r="Q3083" t="str">
        <f t="shared" si="613"/>
        <v>theater</v>
      </c>
      <c r="R3083" t="str">
        <f t="shared" si="614"/>
        <v>spaces</v>
      </c>
      <c r="S3083" s="11">
        <f t="shared" si="620"/>
        <v>42237.181608796294</v>
      </c>
      <c r="T3083" s="11">
        <f t="shared" si="621"/>
        <v>42267.181608796294</v>
      </c>
    </row>
    <row r="3084" spans="1:20" ht="42.75" x14ac:dyDescent="0.4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 t="str">
        <f>IFERROR($D3084/$E3084,"0")</f>
        <v>0</v>
      </c>
      <c r="P3084">
        <f>AVERAGE(E3084,D3084)</f>
        <v>4500</v>
      </c>
      <c r="Q3084" t="str">
        <f t="shared" si="613"/>
        <v>theater</v>
      </c>
      <c r="R3084" t="str">
        <f t="shared" si="614"/>
        <v>spaces</v>
      </c>
      <c r="S3084" s="11">
        <f t="shared" si="620"/>
        <v>42293.922986111109</v>
      </c>
      <c r="T3084" s="11">
        <f t="shared" si="621"/>
        <v>42323.96465277778</v>
      </c>
    </row>
    <row r="3085" spans="1:20" ht="57" x14ac:dyDescent="0.4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619"/>
        <v>357.14285714285717</v>
      </c>
      <c r="P3085">
        <f t="shared" ref="P3085:P3115" si="622">AVERAGE($E3085/$D3084)</f>
        <v>6.2222222222222219E-3</v>
      </c>
      <c r="Q3085" t="str">
        <f t="shared" si="613"/>
        <v>theater</v>
      </c>
      <c r="R3085" t="str">
        <f t="shared" si="614"/>
        <v>spaces</v>
      </c>
      <c r="S3085" s="11">
        <f t="shared" si="620"/>
        <v>41853.563402777778</v>
      </c>
      <c r="T3085" s="11">
        <f t="shared" si="621"/>
        <v>41883.208333333336</v>
      </c>
    </row>
    <row r="3086" spans="1:20" ht="42.75" x14ac:dyDescent="0.4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619"/>
        <v>8.6361702127659576</v>
      </c>
      <c r="P3086">
        <f t="shared" si="622"/>
        <v>2.35E-2</v>
      </c>
      <c r="Q3086" t="str">
        <f t="shared" si="613"/>
        <v>theater</v>
      </c>
      <c r="R3086" t="str">
        <f t="shared" si="614"/>
        <v>spaces</v>
      </c>
      <c r="S3086" s="11">
        <f t="shared" si="620"/>
        <v>42100.723738425921</v>
      </c>
      <c r="T3086" s="11">
        <f t="shared" si="621"/>
        <v>42129.783333333333</v>
      </c>
    </row>
    <row r="3087" spans="1:20" ht="42.75" x14ac:dyDescent="0.4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619"/>
        <v>40.983606557377051</v>
      </c>
      <c r="P3087">
        <f t="shared" si="622"/>
        <v>0.15028332101502834</v>
      </c>
      <c r="Q3087" t="str">
        <f t="shared" si="613"/>
        <v>theater</v>
      </c>
      <c r="R3087" t="str">
        <f t="shared" si="614"/>
        <v>spaces</v>
      </c>
      <c r="S3087" s="11">
        <f t="shared" si="620"/>
        <v>42246.883784722217</v>
      </c>
      <c r="T3087" s="11">
        <f t="shared" si="621"/>
        <v>42276.883784722217</v>
      </c>
    </row>
    <row r="3088" spans="1:20" ht="42.75" x14ac:dyDescent="0.4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619"/>
        <v>400</v>
      </c>
      <c r="P3088">
        <f t="shared" si="622"/>
        <v>2E-3</v>
      </c>
      <c r="Q3088" t="str">
        <f t="shared" si="613"/>
        <v>theater</v>
      </c>
      <c r="R3088" t="str">
        <f t="shared" si="614"/>
        <v>spaces</v>
      </c>
      <c r="S3088" s="11">
        <f t="shared" si="620"/>
        <v>42173.67082175926</v>
      </c>
      <c r="T3088" s="11">
        <f t="shared" si="621"/>
        <v>42233.67082175926</v>
      </c>
    </row>
    <row r="3089" spans="1:20" ht="42.75" x14ac:dyDescent="0.4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619"/>
        <v>160</v>
      </c>
      <c r="P3089">
        <f t="shared" si="622"/>
        <v>6.2500000000000003E-3</v>
      </c>
      <c r="Q3089" t="str">
        <f t="shared" si="613"/>
        <v>theater</v>
      </c>
      <c r="R3089" t="str">
        <f t="shared" si="614"/>
        <v>spaces</v>
      </c>
      <c r="S3089" s="11">
        <f t="shared" si="620"/>
        <v>42665.150347222225</v>
      </c>
      <c r="T3089" s="11">
        <f t="shared" si="621"/>
        <v>42725.192013888889</v>
      </c>
    </row>
    <row r="3090" spans="1:20" ht="42.75" x14ac:dyDescent="0.4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619"/>
        <v>515.8730158730159</v>
      </c>
      <c r="P3090">
        <f t="shared" si="622"/>
        <v>6.3E-3</v>
      </c>
      <c r="Q3090" t="str">
        <f t="shared" si="613"/>
        <v>theater</v>
      </c>
      <c r="R3090" t="str">
        <f t="shared" si="614"/>
        <v>spaces</v>
      </c>
      <c r="S3090" s="11">
        <f t="shared" si="620"/>
        <v>41981.57230324074</v>
      </c>
      <c r="T3090" s="11">
        <f t="shared" si="621"/>
        <v>42012.570138888885</v>
      </c>
    </row>
    <row r="3091" spans="1:20" ht="42.75" x14ac:dyDescent="0.4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619"/>
        <v>4.2705842159207377</v>
      </c>
      <c r="P3091">
        <f t="shared" si="622"/>
        <v>9.0061538461538457E-2</v>
      </c>
      <c r="Q3091" t="str">
        <f t="shared" si="613"/>
        <v>theater</v>
      </c>
      <c r="R3091" t="str">
        <f t="shared" si="614"/>
        <v>spaces</v>
      </c>
      <c r="S3091" s="11">
        <f t="shared" si="620"/>
        <v>42528.542627314819</v>
      </c>
      <c r="T3091" s="11">
        <f t="shared" si="621"/>
        <v>42560.082638888889</v>
      </c>
    </row>
    <row r="3092" spans="1:20" ht="42.75" x14ac:dyDescent="0.4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619"/>
        <v>19.681595521343596</v>
      </c>
      <c r="P3092">
        <f t="shared" si="622"/>
        <v>0.45728000000000002</v>
      </c>
      <c r="Q3092" t="str">
        <f t="shared" si="613"/>
        <v>theater</v>
      </c>
      <c r="R3092" t="str">
        <f t="shared" si="614"/>
        <v>spaces</v>
      </c>
      <c r="S3092" s="11">
        <f t="shared" si="620"/>
        <v>42065.818807870368</v>
      </c>
      <c r="T3092" s="11">
        <f t="shared" si="621"/>
        <v>42125.777141203704</v>
      </c>
    </row>
    <row r="3093" spans="1:20" ht="42.75" x14ac:dyDescent="0.4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619"/>
        <v>6.2814070351758797</v>
      </c>
      <c r="P3093">
        <f t="shared" si="622"/>
        <v>3.5377777777777777E-3</v>
      </c>
      <c r="Q3093" t="str">
        <f t="shared" si="613"/>
        <v>theater</v>
      </c>
      <c r="R3093" t="str">
        <f t="shared" si="614"/>
        <v>spaces</v>
      </c>
      <c r="S3093" s="11">
        <f t="shared" si="620"/>
        <v>42566.948414351849</v>
      </c>
      <c r="T3093" s="11">
        <f t="shared" si="621"/>
        <v>42596.948414351849</v>
      </c>
    </row>
    <row r="3094" spans="1:20" ht="42.75" x14ac:dyDescent="0.4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619"/>
        <v>84.517279557805594</v>
      </c>
      <c r="P3094">
        <f t="shared" si="622"/>
        <v>0.23663800000000001</v>
      </c>
      <c r="Q3094" t="str">
        <f t="shared" si="613"/>
        <v>theater</v>
      </c>
      <c r="R3094" t="str">
        <f t="shared" si="614"/>
        <v>spaces</v>
      </c>
      <c r="S3094" s="11">
        <f t="shared" si="620"/>
        <v>42255.619351851856</v>
      </c>
      <c r="T3094" s="11">
        <f t="shared" si="621"/>
        <v>42292.916666666672</v>
      </c>
    </row>
    <row r="3095" spans="1:20" ht="42.75" x14ac:dyDescent="0.4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619"/>
        <v>4.395604395604396</v>
      </c>
      <c r="P3095">
        <f t="shared" si="622"/>
        <v>9.1000000000000004E-3</v>
      </c>
      <c r="Q3095" t="str">
        <f t="shared" si="613"/>
        <v>theater</v>
      </c>
      <c r="R3095" t="str">
        <f t="shared" si="614"/>
        <v>spaces</v>
      </c>
      <c r="S3095" s="11">
        <f t="shared" si="620"/>
        <v>41760.909039351849</v>
      </c>
      <c r="T3095" s="11">
        <f t="shared" si="621"/>
        <v>41791.165972222225</v>
      </c>
    </row>
    <row r="3096" spans="1:20" ht="42.75" x14ac:dyDescent="0.4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619"/>
        <v>4000</v>
      </c>
      <c r="P3096">
        <f t="shared" si="622"/>
        <v>6.2500000000000003E-3</v>
      </c>
      <c r="Q3096" t="str">
        <f t="shared" si="613"/>
        <v>theater</v>
      </c>
      <c r="R3096" t="str">
        <f t="shared" si="614"/>
        <v>spaces</v>
      </c>
      <c r="S3096" s="11">
        <f t="shared" si="620"/>
        <v>42207.795787037037</v>
      </c>
      <c r="T3096" s="11">
        <f t="shared" si="621"/>
        <v>42267.795787037037</v>
      </c>
    </row>
    <row r="3097" spans="1:20" ht="42.75" x14ac:dyDescent="0.4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619"/>
        <v>298.39999999999998</v>
      </c>
      <c r="P3097">
        <f t="shared" si="622"/>
        <v>5.0000000000000001E-4</v>
      </c>
      <c r="Q3097" t="str">
        <f t="shared" si="613"/>
        <v>theater</v>
      </c>
      <c r="R3097" t="str">
        <f t="shared" si="614"/>
        <v>spaces</v>
      </c>
      <c r="S3097" s="11">
        <f t="shared" si="620"/>
        <v>42523.025231481486</v>
      </c>
      <c r="T3097" s="11">
        <f t="shared" si="621"/>
        <v>42583.025231481486</v>
      </c>
    </row>
    <row r="3098" spans="1:20" ht="42.75" x14ac:dyDescent="0.4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619"/>
        <v>25.157232704402517</v>
      </c>
      <c r="P3098">
        <f t="shared" si="622"/>
        <v>5.3284182305630028E-2</v>
      </c>
      <c r="Q3098" t="str">
        <f t="shared" si="613"/>
        <v>theater</v>
      </c>
      <c r="R3098" t="str">
        <f t="shared" si="614"/>
        <v>spaces</v>
      </c>
      <c r="S3098" s="11">
        <f t="shared" si="620"/>
        <v>42114.825532407413</v>
      </c>
      <c r="T3098" s="11">
        <f t="shared" si="621"/>
        <v>42144.825532407413</v>
      </c>
    </row>
    <row r="3099" spans="1:20" ht="42.75" x14ac:dyDescent="0.4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619"/>
        <v>5.8309037900874632</v>
      </c>
      <c r="P3099">
        <f t="shared" si="622"/>
        <v>8.5750000000000007E-2</v>
      </c>
      <c r="Q3099" t="str">
        <f t="shared" si="613"/>
        <v>theater</v>
      </c>
      <c r="R3099" t="str">
        <f t="shared" si="614"/>
        <v>spaces</v>
      </c>
      <c r="S3099" s="11">
        <f t="shared" si="620"/>
        <v>42629.503483796296</v>
      </c>
      <c r="T3099" s="11">
        <f t="shared" si="621"/>
        <v>42650.583333333328</v>
      </c>
    </row>
    <row r="3100" spans="1:20" ht="42.75" x14ac:dyDescent="0.4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619"/>
        <v>27.716154721274176</v>
      </c>
      <c r="P3100">
        <f t="shared" si="622"/>
        <v>0.17580000000000001</v>
      </c>
      <c r="Q3100" t="str">
        <f t="shared" si="613"/>
        <v>theater</v>
      </c>
      <c r="R3100" t="str">
        <f t="shared" si="614"/>
        <v>spaces</v>
      </c>
      <c r="S3100" s="11">
        <f t="shared" si="620"/>
        <v>42359.792233796295</v>
      </c>
      <c r="T3100" s="11">
        <f t="shared" si="621"/>
        <v>42408.01180555555</v>
      </c>
    </row>
    <row r="3101" spans="1:20" ht="42.75" x14ac:dyDescent="0.4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619"/>
        <v>7.1942446043165464</v>
      </c>
      <c r="P3101">
        <f t="shared" si="622"/>
        <v>5.7054899948691638E-3</v>
      </c>
      <c r="Q3101" t="str">
        <f t="shared" si="613"/>
        <v>theater</v>
      </c>
      <c r="R3101" t="str">
        <f t="shared" si="614"/>
        <v>spaces</v>
      </c>
      <c r="S3101" s="11">
        <f t="shared" si="620"/>
        <v>42382.189710648148</v>
      </c>
      <c r="T3101" s="11">
        <f t="shared" si="621"/>
        <v>42412.189710648148</v>
      </c>
    </row>
    <row r="3102" spans="1:20" ht="42.75" x14ac:dyDescent="0.4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619"/>
        <v>6.5681444991789819</v>
      </c>
      <c r="P3102">
        <f t="shared" si="622"/>
        <v>0.91349999999999998</v>
      </c>
      <c r="Q3102" t="str">
        <f t="shared" si="613"/>
        <v>theater</v>
      </c>
      <c r="R3102" t="str">
        <f t="shared" si="614"/>
        <v>spaces</v>
      </c>
      <c r="S3102" s="11">
        <f t="shared" si="620"/>
        <v>41902.622395833336</v>
      </c>
      <c r="T3102" s="11">
        <f t="shared" si="621"/>
        <v>41932.622395833336</v>
      </c>
    </row>
    <row r="3103" spans="1:20" ht="57" x14ac:dyDescent="0.4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619"/>
        <v>8.3333333333333339</v>
      </c>
      <c r="P3103">
        <f t="shared" si="622"/>
        <v>2.5000000000000001E-2</v>
      </c>
      <c r="Q3103" t="str">
        <f t="shared" ref="Q3103:Q3166" si="623">LEFT(N3103,7)</f>
        <v>theater</v>
      </c>
      <c r="R3103" t="str">
        <f t="shared" si="614"/>
        <v>spaces</v>
      </c>
      <c r="S3103" s="11">
        <f t="shared" si="620"/>
        <v>42171.383530092593</v>
      </c>
      <c r="T3103" s="11">
        <f t="shared" si="621"/>
        <v>42201.330555555556</v>
      </c>
    </row>
    <row r="3104" spans="1:20" ht="42.75" x14ac:dyDescent="0.4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619"/>
        <v>2.556727388942154</v>
      </c>
      <c r="P3104">
        <f t="shared" si="622"/>
        <v>2.5032000000000001</v>
      </c>
      <c r="Q3104" t="str">
        <f t="shared" si="623"/>
        <v>theater</v>
      </c>
      <c r="R3104" t="str">
        <f t="shared" si="614"/>
        <v>spaces</v>
      </c>
      <c r="S3104" s="11">
        <f t="shared" si="620"/>
        <v>42555.340486111112</v>
      </c>
      <c r="T3104" s="11">
        <f t="shared" si="621"/>
        <v>42605.340486111112</v>
      </c>
    </row>
    <row r="3105" spans="1:20" ht="28.5" x14ac:dyDescent="0.4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619"/>
        <v>372.72727272727275</v>
      </c>
      <c r="P3105">
        <f t="shared" si="622"/>
        <v>6.8749999999999996E-4</v>
      </c>
      <c r="Q3105" t="str">
        <f t="shared" si="623"/>
        <v>theater</v>
      </c>
      <c r="R3105" t="str">
        <f t="shared" si="614"/>
        <v>spaces</v>
      </c>
      <c r="S3105" s="11">
        <f t="shared" si="620"/>
        <v>42107.156319444446</v>
      </c>
      <c r="T3105" s="11">
        <f t="shared" si="621"/>
        <v>42167.156319444446</v>
      </c>
    </row>
    <row r="3106" spans="1:20" ht="42.75" x14ac:dyDescent="0.4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619"/>
        <v>3.3755274261603376</v>
      </c>
      <c r="P3106">
        <f t="shared" si="622"/>
        <v>0.28902439024390242</v>
      </c>
      <c r="Q3106" t="str">
        <f t="shared" si="623"/>
        <v>theater</v>
      </c>
      <c r="R3106" t="str">
        <f t="shared" si="614"/>
        <v>spaces</v>
      </c>
      <c r="S3106" s="11">
        <f t="shared" si="620"/>
        <v>42006.908692129626</v>
      </c>
      <c r="T3106" s="11">
        <f t="shared" si="621"/>
        <v>42038.083333333328</v>
      </c>
    </row>
    <row r="3107" spans="1:20" ht="42.75" x14ac:dyDescent="0.4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619"/>
        <v>2.3606623586429727</v>
      </c>
      <c r="P3107">
        <f t="shared" si="622"/>
        <v>0.61899999999999999</v>
      </c>
      <c r="Q3107" t="str">
        <f t="shared" si="623"/>
        <v>theater</v>
      </c>
      <c r="R3107" t="str">
        <f t="shared" si="614"/>
        <v>spaces</v>
      </c>
      <c r="S3107" s="11">
        <f t="shared" si="620"/>
        <v>41876.718935185185</v>
      </c>
      <c r="T3107" s="11">
        <f t="shared" si="621"/>
        <v>41931.208333333336</v>
      </c>
    </row>
    <row r="3108" spans="1:20" ht="57" x14ac:dyDescent="0.4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619"/>
        <v>24.390243902439025</v>
      </c>
      <c r="P3108">
        <f t="shared" si="622"/>
        <v>7.0145423438836615E-3</v>
      </c>
      <c r="Q3108" t="str">
        <f t="shared" si="623"/>
        <v>theater</v>
      </c>
      <c r="R3108" t="str">
        <f t="shared" si="614"/>
        <v>spaces</v>
      </c>
      <c r="S3108" s="11">
        <f t="shared" si="620"/>
        <v>42241.429120370376</v>
      </c>
      <c r="T3108" s="11">
        <f t="shared" si="621"/>
        <v>42263.916666666672</v>
      </c>
    </row>
    <row r="3109" spans="1:20" ht="42.75" x14ac:dyDescent="0.4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619"/>
        <v>5.0600885515496525</v>
      </c>
      <c r="P3109">
        <f t="shared" si="622"/>
        <v>7.9050000000000002</v>
      </c>
      <c r="Q3109" t="str">
        <f t="shared" si="623"/>
        <v>theater</v>
      </c>
      <c r="R3109" t="str">
        <f t="shared" si="614"/>
        <v>spaces</v>
      </c>
      <c r="S3109" s="11">
        <f t="shared" si="620"/>
        <v>42128.814247685179</v>
      </c>
      <c r="T3109" s="11">
        <f t="shared" si="621"/>
        <v>42135.814247685179</v>
      </c>
    </row>
    <row r="3110" spans="1:20" x14ac:dyDescent="0.4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619"/>
        <v>1923.0769230769231</v>
      </c>
      <c r="P3110">
        <f t="shared" si="622"/>
        <v>6.4999999999999997E-4</v>
      </c>
      <c r="Q3110" t="str">
        <f t="shared" si="623"/>
        <v>theater</v>
      </c>
      <c r="R3110" t="str">
        <f t="shared" si="614"/>
        <v>spaces</v>
      </c>
      <c r="S3110" s="11">
        <f t="shared" si="620"/>
        <v>42062.680486111116</v>
      </c>
      <c r="T3110" s="11">
        <f t="shared" si="621"/>
        <v>42122.638819444444</v>
      </c>
    </row>
    <row r="3111" spans="1:20" ht="42.75" x14ac:dyDescent="0.4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619"/>
        <v>3.9951756369666818</v>
      </c>
      <c r="P3111">
        <f t="shared" si="622"/>
        <v>0.13266</v>
      </c>
      <c r="Q3111" t="str">
        <f t="shared" si="623"/>
        <v>theater</v>
      </c>
      <c r="R3111" t="str">
        <f t="shared" si="614"/>
        <v>spaces</v>
      </c>
      <c r="S3111" s="11">
        <f t="shared" si="620"/>
        <v>41844.125115740739</v>
      </c>
      <c r="T3111" s="11">
        <f t="shared" si="621"/>
        <v>41879.125115740739</v>
      </c>
    </row>
    <row r="3112" spans="1:20" ht="42.75" x14ac:dyDescent="0.4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619"/>
        <v>2500</v>
      </c>
      <c r="P3112">
        <f t="shared" si="622"/>
        <v>3.7735849056603772E-4</v>
      </c>
      <c r="Q3112" t="str">
        <f t="shared" si="623"/>
        <v>theater</v>
      </c>
      <c r="R3112" t="str">
        <f t="shared" ref="R3112:R3129" si="624">RIGHT(N3112,6)</f>
        <v>spaces</v>
      </c>
      <c r="S3112" s="11">
        <f t="shared" si="620"/>
        <v>42745.031469907408</v>
      </c>
      <c r="T3112" s="11">
        <f t="shared" si="621"/>
        <v>42785.031469907408</v>
      </c>
    </row>
    <row r="3113" spans="1:20" ht="28.5" x14ac:dyDescent="0.4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619"/>
        <v>3.7537537537537538</v>
      </c>
      <c r="P3113">
        <f t="shared" si="622"/>
        <v>0.21312</v>
      </c>
      <c r="Q3113" t="str">
        <f t="shared" si="623"/>
        <v>theater</v>
      </c>
      <c r="R3113" t="str">
        <f t="shared" si="624"/>
        <v>spaces</v>
      </c>
      <c r="S3113" s="11">
        <f t="shared" si="620"/>
        <v>41885.595138888886</v>
      </c>
      <c r="T3113" s="11">
        <f t="shared" si="621"/>
        <v>41916.595138888886</v>
      </c>
    </row>
    <row r="3114" spans="1:20" ht="42.75" x14ac:dyDescent="0.4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619"/>
        <v>21.113243761996163</v>
      </c>
      <c r="P3114">
        <f t="shared" si="622"/>
        <v>2.605E-2</v>
      </c>
      <c r="Q3114" t="str">
        <f t="shared" si="623"/>
        <v>theater</v>
      </c>
      <c r="R3114" t="str">
        <f t="shared" si="624"/>
        <v>spaces</v>
      </c>
      <c r="S3114" s="11">
        <f t="shared" si="620"/>
        <v>42615.121921296297</v>
      </c>
      <c r="T3114" s="11">
        <f t="shared" si="621"/>
        <v>42675.121921296297</v>
      </c>
    </row>
    <row r="3115" spans="1:20" ht="42.75" x14ac:dyDescent="0.4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619"/>
        <v>23.565264293419634</v>
      </c>
      <c r="P3115">
        <f t="shared" si="622"/>
        <v>0.42136363636363638</v>
      </c>
      <c r="Q3115" t="str">
        <f t="shared" si="623"/>
        <v>theater</v>
      </c>
      <c r="R3115" t="str">
        <f t="shared" si="624"/>
        <v>spaces</v>
      </c>
      <c r="S3115" s="11">
        <f t="shared" si="620"/>
        <v>42081.731273148151</v>
      </c>
      <c r="T3115" s="11">
        <f t="shared" si="621"/>
        <v>42111.731273148151</v>
      </c>
    </row>
    <row r="3116" spans="1:20" ht="42.75" x14ac:dyDescent="0.4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 t="str">
        <f>IFERROR($D3116/$E3116,"0")</f>
        <v>0</v>
      </c>
      <c r="P3116">
        <f>AVERAGE(E3116,D3116)</f>
        <v>37500</v>
      </c>
      <c r="Q3116" t="str">
        <f t="shared" si="623"/>
        <v>theater</v>
      </c>
      <c r="R3116" t="str">
        <f t="shared" si="624"/>
        <v>spaces</v>
      </c>
      <c r="S3116" s="11">
        <f t="shared" si="620"/>
        <v>41843.632523148146</v>
      </c>
      <c r="T3116" s="11">
        <f t="shared" si="621"/>
        <v>41903.632523148146</v>
      </c>
    </row>
    <row r="3117" spans="1:20" ht="42.75" x14ac:dyDescent="0.4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619"/>
        <v>33.333333333333336</v>
      </c>
      <c r="P3117">
        <f t="shared" ref="P3117:P3125" si="625">AVERAGE($E3117/$D3116)</f>
        <v>4.0000000000000001E-3</v>
      </c>
      <c r="Q3117" t="str">
        <f t="shared" si="623"/>
        <v>theater</v>
      </c>
      <c r="R3117" t="str">
        <f t="shared" si="624"/>
        <v>spaces</v>
      </c>
      <c r="S3117" s="11">
        <f t="shared" si="620"/>
        <v>42496.447071759263</v>
      </c>
      <c r="T3117" s="11">
        <f t="shared" si="621"/>
        <v>42526.447071759263</v>
      </c>
    </row>
    <row r="3118" spans="1:20" ht="42.75" x14ac:dyDescent="0.4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619"/>
        <v>1.7441860465116279</v>
      </c>
      <c r="P3118">
        <f t="shared" si="625"/>
        <v>4.2999999999999997E-2</v>
      </c>
      <c r="Q3118" t="str">
        <f t="shared" si="623"/>
        <v>theater</v>
      </c>
      <c r="R3118" t="str">
        <f t="shared" si="624"/>
        <v>spaces</v>
      </c>
      <c r="S3118" s="11">
        <f t="shared" si="620"/>
        <v>42081.515335648146</v>
      </c>
      <c r="T3118" s="11">
        <f t="shared" si="621"/>
        <v>42095.515335648146</v>
      </c>
    </row>
    <row r="3119" spans="1:20" ht="42.75" x14ac:dyDescent="0.4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619"/>
        <v>1000</v>
      </c>
      <c r="P3119">
        <f t="shared" si="625"/>
        <v>1.3333333333333333E-3</v>
      </c>
      <c r="Q3119" t="str">
        <f t="shared" si="623"/>
        <v>theater</v>
      </c>
      <c r="R3119" t="str">
        <f t="shared" si="624"/>
        <v>spaces</v>
      </c>
      <c r="S3119" s="11">
        <f t="shared" si="620"/>
        <v>42509.374537037031</v>
      </c>
      <c r="T3119" s="11">
        <f t="shared" si="621"/>
        <v>42517.55</v>
      </c>
    </row>
    <row r="3120" spans="1:20" ht="28.5" x14ac:dyDescent="0.4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619"/>
        <v>322.58064516129031</v>
      </c>
      <c r="P3120">
        <f t="shared" si="625"/>
        <v>1.55</v>
      </c>
      <c r="Q3120" t="str">
        <f t="shared" si="623"/>
        <v>theater</v>
      </c>
      <c r="R3120" t="str">
        <f t="shared" si="624"/>
        <v>spaces</v>
      </c>
      <c r="S3120" s="11">
        <f t="shared" si="620"/>
        <v>42534.649571759262</v>
      </c>
      <c r="T3120" s="11">
        <f t="shared" si="621"/>
        <v>42553.649571759262</v>
      </c>
    </row>
    <row r="3121" spans="1:20" ht="42.75" x14ac:dyDescent="0.4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619"/>
        <v>2000</v>
      </c>
      <c r="P3121">
        <f t="shared" si="625"/>
        <v>1.0000000000000001E-5</v>
      </c>
      <c r="Q3121" t="str">
        <f t="shared" si="623"/>
        <v>theater</v>
      </c>
      <c r="R3121" t="str">
        <f t="shared" si="624"/>
        <v>spaces</v>
      </c>
      <c r="S3121" s="11">
        <f t="shared" si="620"/>
        <v>42060.04550925926</v>
      </c>
      <c r="T3121" s="11">
        <f t="shared" si="621"/>
        <v>42090.003842592589</v>
      </c>
    </row>
    <row r="3122" spans="1:20" ht="42.75" x14ac:dyDescent="0.4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619"/>
        <v>10156.25</v>
      </c>
      <c r="P3122">
        <f t="shared" si="625"/>
        <v>1.2800000000000001E-2</v>
      </c>
      <c r="Q3122" t="str">
        <f t="shared" si="623"/>
        <v>theater</v>
      </c>
      <c r="R3122" t="str">
        <f t="shared" si="624"/>
        <v>spaces</v>
      </c>
      <c r="S3122" s="11">
        <f t="shared" si="620"/>
        <v>42435.942083333335</v>
      </c>
      <c r="T3122" s="11">
        <f t="shared" si="621"/>
        <v>42495.900416666671</v>
      </c>
    </row>
    <row r="3123" spans="1:20" ht="28.5" x14ac:dyDescent="0.4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619"/>
        <v>150</v>
      </c>
      <c r="P3123">
        <f t="shared" si="625"/>
        <v>7.6923076923076919E-6</v>
      </c>
      <c r="Q3123" t="str">
        <f t="shared" si="623"/>
        <v>theater</v>
      </c>
      <c r="R3123" t="str">
        <f t="shared" si="624"/>
        <v>spaces</v>
      </c>
      <c r="S3123" s="11">
        <f t="shared" si="620"/>
        <v>41848.679803240739</v>
      </c>
      <c r="T3123" s="11">
        <f t="shared" si="621"/>
        <v>41908.679803240739</v>
      </c>
    </row>
    <row r="3124" spans="1:20" x14ac:dyDescent="0.4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619"/>
        <v>1.7155172413793103</v>
      </c>
      <c r="P3124">
        <f t="shared" si="625"/>
        <v>7.7333333333333337E-2</v>
      </c>
      <c r="Q3124" t="str">
        <f t="shared" si="623"/>
        <v>theater</v>
      </c>
      <c r="R3124" t="str">
        <f t="shared" si="624"/>
        <v>spaces</v>
      </c>
      <c r="S3124" s="11">
        <f t="shared" si="620"/>
        <v>42678.932083333333</v>
      </c>
      <c r="T3124" s="11">
        <f t="shared" si="621"/>
        <v>42683.973750000005</v>
      </c>
    </row>
    <row r="3125" spans="1:20" ht="42.75" x14ac:dyDescent="0.4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619"/>
        <v>1.4672739224340314</v>
      </c>
      <c r="P3125">
        <f t="shared" si="625"/>
        <v>428.1005025125628</v>
      </c>
      <c r="Q3125" t="str">
        <f t="shared" si="623"/>
        <v>theater</v>
      </c>
      <c r="R3125" t="str">
        <f t="shared" si="624"/>
        <v>spaces</v>
      </c>
      <c r="S3125" s="11">
        <f t="shared" si="620"/>
        <v>42530.993032407408</v>
      </c>
      <c r="T3125" s="11">
        <f t="shared" si="621"/>
        <v>42560.993032407408</v>
      </c>
    </row>
    <row r="3126" spans="1:20" ht="42.75" x14ac:dyDescent="0.4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619"/>
        <v>30769.23076923077</v>
      </c>
      <c r="P3126">
        <f t="shared" ref="P3126:P3127" si="626">AVERAGE(E3126,D3126)</f>
        <v>400013</v>
      </c>
      <c r="Q3126" t="str">
        <f t="shared" si="623"/>
        <v>theater</v>
      </c>
      <c r="R3126" t="str">
        <f t="shared" si="624"/>
        <v>spaces</v>
      </c>
      <c r="S3126" s="11">
        <f t="shared" si="620"/>
        <v>41977.780104166668</v>
      </c>
      <c r="T3126" s="11">
        <f t="shared" si="621"/>
        <v>42037.780104166668</v>
      </c>
    </row>
    <row r="3127" spans="1:20" x14ac:dyDescent="0.4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 t="str">
        <f>IFERROR($D3127/$E3127,"0")</f>
        <v>0</v>
      </c>
      <c r="P3127">
        <f t="shared" si="626"/>
        <v>750000</v>
      </c>
      <c r="Q3127" t="str">
        <f t="shared" si="623"/>
        <v>theater</v>
      </c>
      <c r="R3127" t="str">
        <f t="shared" si="624"/>
        <v>spaces</v>
      </c>
      <c r="S3127" s="11">
        <f t="shared" si="620"/>
        <v>42346.20685185185</v>
      </c>
      <c r="T3127" s="11">
        <f t="shared" si="621"/>
        <v>42376.20685185185</v>
      </c>
    </row>
    <row r="3128" spans="1:20" ht="71.25" x14ac:dyDescent="0.4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619"/>
        <v>24.03846153846154</v>
      </c>
      <c r="P3128">
        <f>AVERAGE($E3128/$D3127)</f>
        <v>6.9333333333333334E-4</v>
      </c>
      <c r="Q3128" t="str">
        <f t="shared" si="623"/>
        <v>theater</v>
      </c>
      <c r="R3128" t="str">
        <f t="shared" si="624"/>
        <v>spaces</v>
      </c>
      <c r="S3128" s="11">
        <f t="shared" si="620"/>
        <v>42427.01807870371</v>
      </c>
      <c r="T3128" s="11">
        <f t="shared" si="621"/>
        <v>42456.976412037038</v>
      </c>
    </row>
    <row r="3129" spans="1:20" ht="42.75" x14ac:dyDescent="0.4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 t="str">
        <f>IFERROR($D3129/$E3129,"0")</f>
        <v>0</v>
      </c>
      <c r="P3129">
        <f>AVERAGE(E3129,D3129)</f>
        <v>50000</v>
      </c>
      <c r="Q3129" t="str">
        <f t="shared" si="623"/>
        <v>theater</v>
      </c>
      <c r="R3129" t="str">
        <f t="shared" si="624"/>
        <v>spaces</v>
      </c>
      <c r="S3129" s="11">
        <f t="shared" si="620"/>
        <v>42034.856817129628</v>
      </c>
      <c r="T3129" s="11">
        <f t="shared" si="621"/>
        <v>42064.856817129628</v>
      </c>
    </row>
    <row r="3130" spans="1:20" ht="42.75" x14ac:dyDescent="0.4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619"/>
        <v>0.92075379043643735</v>
      </c>
      <c r="P3130">
        <f t="shared" ref="P3130:P3139" si="627">AVERAGE($E3130/$D3129)</f>
        <v>0.16291</v>
      </c>
      <c r="Q3130" t="str">
        <f t="shared" si="623"/>
        <v>theater</v>
      </c>
      <c r="R3130" t="str">
        <f>RIGHT(N3130,5)</f>
        <v>plays</v>
      </c>
      <c r="S3130" s="11">
        <f t="shared" si="620"/>
        <v>42780.825706018513</v>
      </c>
      <c r="T3130" s="11">
        <f t="shared" si="621"/>
        <v>42810.784039351856</v>
      </c>
    </row>
    <row r="3131" spans="1:20" ht="42.75" x14ac:dyDescent="0.4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619"/>
        <v>125</v>
      </c>
      <c r="P3131">
        <f t="shared" si="627"/>
        <v>6.6666666666666664E-4</v>
      </c>
      <c r="Q3131" t="str">
        <f t="shared" si="623"/>
        <v>theater</v>
      </c>
      <c r="R3131" t="str">
        <f t="shared" ref="R3131:R3189" si="628">RIGHT(N3131,5)</f>
        <v>plays</v>
      </c>
      <c r="S3131" s="11">
        <f t="shared" si="620"/>
        <v>42803.842812499999</v>
      </c>
      <c r="T3131" s="11">
        <f t="shared" si="621"/>
        <v>42843.801145833335</v>
      </c>
    </row>
    <row r="3132" spans="1:20" ht="42.75" x14ac:dyDescent="0.4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619"/>
        <v>26.666666666666668</v>
      </c>
      <c r="P3132">
        <f t="shared" si="627"/>
        <v>0.3</v>
      </c>
      <c r="Q3132" t="str">
        <f t="shared" si="623"/>
        <v>theater</v>
      </c>
      <c r="R3132" t="str">
        <f t="shared" si="628"/>
        <v>plays</v>
      </c>
      <c r="S3132" s="11">
        <f t="shared" si="620"/>
        <v>42808.640231481477</v>
      </c>
      <c r="T3132" s="11">
        <f t="shared" si="621"/>
        <v>42839.207638888889</v>
      </c>
    </row>
    <row r="3133" spans="1:20" ht="28.5" x14ac:dyDescent="0.4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619"/>
        <v>6.3565891472868215</v>
      </c>
      <c r="P3133">
        <f t="shared" si="627"/>
        <v>6.4500000000000002E-2</v>
      </c>
      <c r="Q3133" t="str">
        <f t="shared" si="623"/>
        <v>theater</v>
      </c>
      <c r="R3133" t="str">
        <f t="shared" si="628"/>
        <v>plays</v>
      </c>
      <c r="S3133" s="11">
        <f t="shared" si="620"/>
        <v>42803.579224537039</v>
      </c>
      <c r="T3133" s="11">
        <f t="shared" si="621"/>
        <v>42833.537557870368</v>
      </c>
    </row>
    <row r="3134" spans="1:20" ht="28.5" x14ac:dyDescent="0.4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619"/>
        <v>3000</v>
      </c>
      <c r="P3134">
        <f t="shared" si="627"/>
        <v>2.4390243902439024E-3</v>
      </c>
      <c r="Q3134" t="str">
        <f t="shared" si="623"/>
        <v>theater</v>
      </c>
      <c r="R3134" t="str">
        <f t="shared" si="628"/>
        <v>plays</v>
      </c>
      <c r="S3134" s="11">
        <f t="shared" si="620"/>
        <v>42786.350231481483</v>
      </c>
      <c r="T3134" s="11">
        <f t="shared" si="621"/>
        <v>42846.308564814812</v>
      </c>
    </row>
    <row r="3135" spans="1:20" ht="42.75" x14ac:dyDescent="0.4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619"/>
        <v>0.92592592592592593</v>
      </c>
      <c r="P3135">
        <f t="shared" si="627"/>
        <v>1.7999999999999999E-2</v>
      </c>
      <c r="Q3135" t="str">
        <f t="shared" si="623"/>
        <v>theater</v>
      </c>
      <c r="R3135" t="str">
        <f t="shared" si="628"/>
        <v>plays</v>
      </c>
      <c r="S3135" s="11">
        <f t="shared" si="620"/>
        <v>42788.565208333333</v>
      </c>
      <c r="T3135" s="11">
        <f t="shared" si="621"/>
        <v>42818.523541666669</v>
      </c>
    </row>
    <row r="3136" spans="1:20" ht="42.75" x14ac:dyDescent="0.4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619"/>
        <v>4.4444444444444446</v>
      </c>
      <c r="P3136">
        <f t="shared" si="627"/>
        <v>0.45</v>
      </c>
      <c r="Q3136" t="str">
        <f t="shared" si="623"/>
        <v>theater</v>
      </c>
      <c r="R3136" t="str">
        <f t="shared" si="628"/>
        <v>plays</v>
      </c>
      <c r="S3136" s="11">
        <f t="shared" si="620"/>
        <v>42800.720127314817</v>
      </c>
      <c r="T3136" s="11">
        <f t="shared" si="621"/>
        <v>42821.678460648152</v>
      </c>
    </row>
    <row r="3137" spans="1:20" ht="42.75" x14ac:dyDescent="0.4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619"/>
        <v>4.7962962962962967</v>
      </c>
      <c r="P3137">
        <f t="shared" si="627"/>
        <v>0.16200000000000001</v>
      </c>
      <c r="Q3137" t="str">
        <f t="shared" si="623"/>
        <v>theater</v>
      </c>
      <c r="R3137" t="str">
        <f t="shared" si="628"/>
        <v>plays</v>
      </c>
      <c r="S3137" s="11">
        <f t="shared" si="620"/>
        <v>42807.151863425926</v>
      </c>
      <c r="T3137" s="11">
        <f t="shared" si="621"/>
        <v>42829.151863425926</v>
      </c>
    </row>
    <row r="3138" spans="1:20" ht="42.75" x14ac:dyDescent="0.4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si="619"/>
        <v>0.78247261345852892</v>
      </c>
      <c r="P3138">
        <f t="shared" si="627"/>
        <v>0.82239382239382242</v>
      </c>
      <c r="Q3138" t="str">
        <f t="shared" si="623"/>
        <v>theater</v>
      </c>
      <c r="R3138" t="str">
        <f t="shared" si="628"/>
        <v>plays</v>
      </c>
      <c r="S3138" s="11">
        <f t="shared" si="620"/>
        <v>42789.462430555555</v>
      </c>
      <c r="T3138" s="11">
        <f t="shared" si="621"/>
        <v>42825.957638888889</v>
      </c>
    </row>
    <row r="3139" spans="1:20" ht="28.5" x14ac:dyDescent="0.4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ref="O3139:O3202" si="629">$D3139/$E3139</f>
        <v>30</v>
      </c>
      <c r="P3139">
        <f t="shared" si="627"/>
        <v>0.1</v>
      </c>
      <c r="Q3139" t="str">
        <f t="shared" si="623"/>
        <v>theater</v>
      </c>
      <c r="R3139" t="str">
        <f t="shared" si="628"/>
        <v>plays</v>
      </c>
      <c r="S3139" s="11">
        <f t="shared" ref="S3139:S3202" si="630">(((J3139/60)/60)/24)+DATE(1970,1,1)</f>
        <v>42807.885057870371</v>
      </c>
      <c r="T3139" s="11">
        <f t="shared" ref="T3139:T3202" si="631">(((I3139/60)/60)/24)+DATE(1970,1,1)</f>
        <v>42858.8</v>
      </c>
    </row>
    <row r="3140" spans="1:20" ht="57" x14ac:dyDescent="0.4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 t="str">
        <f>IFERROR($D3140/$E3140,"0")</f>
        <v>0</v>
      </c>
      <c r="P3140">
        <f>AVERAGE(E3140,D3140)</f>
        <v>100</v>
      </c>
      <c r="Q3140" t="str">
        <f t="shared" si="623"/>
        <v>theater</v>
      </c>
      <c r="R3140" t="str">
        <f t="shared" si="628"/>
        <v>plays</v>
      </c>
      <c r="S3140" s="11">
        <f t="shared" si="630"/>
        <v>42809.645914351851</v>
      </c>
      <c r="T3140" s="11">
        <f t="shared" si="631"/>
        <v>42828.645914351851</v>
      </c>
    </row>
    <row r="3141" spans="1:20" ht="42.75" x14ac:dyDescent="0.4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629"/>
        <v>18.518518518518519</v>
      </c>
      <c r="P3141">
        <f t="shared" ref="P3141:P3144" si="632">AVERAGE($E3141/$D3140)</f>
        <v>13.5</v>
      </c>
      <c r="Q3141" t="str">
        <f t="shared" si="623"/>
        <v>theater</v>
      </c>
      <c r="R3141" t="str">
        <f t="shared" si="628"/>
        <v>plays</v>
      </c>
      <c r="S3141" s="11">
        <f t="shared" si="630"/>
        <v>42785.270370370374</v>
      </c>
      <c r="T3141" s="11">
        <f t="shared" si="631"/>
        <v>42819.189583333333</v>
      </c>
    </row>
    <row r="3142" spans="1:20" ht="42.75" x14ac:dyDescent="0.4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629"/>
        <v>104.16666666666667</v>
      </c>
      <c r="P3142">
        <f t="shared" si="632"/>
        <v>1.92E-3</v>
      </c>
      <c r="Q3142" t="str">
        <f t="shared" si="623"/>
        <v>theater</v>
      </c>
      <c r="R3142" t="str">
        <f t="shared" si="628"/>
        <v>plays</v>
      </c>
      <c r="S3142" s="11">
        <f t="shared" si="630"/>
        <v>42802.718784722223</v>
      </c>
      <c r="T3142" s="11">
        <f t="shared" si="631"/>
        <v>42832.677118055552</v>
      </c>
    </row>
    <row r="3143" spans="1:20" ht="57" x14ac:dyDescent="0.4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629"/>
        <v>1.9379844961240309</v>
      </c>
      <c r="P3143">
        <f t="shared" si="632"/>
        <v>2.58E-2</v>
      </c>
      <c r="Q3143" t="str">
        <f t="shared" si="623"/>
        <v>theater</v>
      </c>
      <c r="R3143" t="str">
        <f t="shared" si="628"/>
        <v>plays</v>
      </c>
      <c r="S3143" s="11">
        <f t="shared" si="630"/>
        <v>42800.753333333334</v>
      </c>
      <c r="T3143" s="11">
        <f t="shared" si="631"/>
        <v>42841.833333333328</v>
      </c>
    </row>
    <row r="3144" spans="1:20" ht="42.75" x14ac:dyDescent="0.4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629"/>
        <v>61.111111111111114</v>
      </c>
      <c r="P3144">
        <f t="shared" si="632"/>
        <v>0.09</v>
      </c>
      <c r="Q3144" t="str">
        <f t="shared" si="623"/>
        <v>theater</v>
      </c>
      <c r="R3144" t="str">
        <f t="shared" si="628"/>
        <v>plays</v>
      </c>
      <c r="S3144" s="11">
        <f t="shared" si="630"/>
        <v>42783.513182870374</v>
      </c>
      <c r="T3144" s="11">
        <f t="shared" si="631"/>
        <v>42813.471516203703</v>
      </c>
    </row>
    <row r="3145" spans="1:20" ht="57" x14ac:dyDescent="0.4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 t="str">
        <f>IFERROR($D3145/$E3145,"0")</f>
        <v>0</v>
      </c>
      <c r="P3145">
        <f>AVERAGE(E3145,D3145)</f>
        <v>350</v>
      </c>
      <c r="Q3145" t="str">
        <f t="shared" si="623"/>
        <v>theater</v>
      </c>
      <c r="R3145" t="str">
        <f t="shared" si="628"/>
        <v>plays</v>
      </c>
      <c r="S3145" s="11">
        <f t="shared" si="630"/>
        <v>42808.358287037037</v>
      </c>
      <c r="T3145" s="11">
        <f t="shared" si="631"/>
        <v>42834.358287037037</v>
      </c>
    </row>
    <row r="3146" spans="1:20" ht="57" x14ac:dyDescent="0.4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629"/>
        <v>1.3262599469496021</v>
      </c>
      <c r="P3146">
        <f>AVERAGE($E3146/$D3145)</f>
        <v>10.771428571428572</v>
      </c>
      <c r="Q3146" t="str">
        <f t="shared" si="623"/>
        <v>theater</v>
      </c>
      <c r="R3146" t="str">
        <f t="shared" si="628"/>
        <v>plays</v>
      </c>
      <c r="S3146" s="11">
        <f t="shared" si="630"/>
        <v>42796.538275462968</v>
      </c>
      <c r="T3146" s="11">
        <f t="shared" si="631"/>
        <v>42813.25</v>
      </c>
    </row>
    <row r="3147" spans="1:20" ht="42.75" x14ac:dyDescent="0.4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 t="str">
        <f>IFERROR($D3147/$E3147,"0")</f>
        <v>0</v>
      </c>
      <c r="P3147">
        <f>AVERAGE(E3147,D3147)</f>
        <v>12500</v>
      </c>
      <c r="Q3147" t="str">
        <f t="shared" si="623"/>
        <v>theater</v>
      </c>
      <c r="R3147" t="str">
        <f t="shared" si="628"/>
        <v>plays</v>
      </c>
      <c r="S3147" s="11">
        <f t="shared" si="630"/>
        <v>42762.040902777779</v>
      </c>
      <c r="T3147" s="11">
        <f t="shared" si="631"/>
        <v>42821.999236111107</v>
      </c>
    </row>
    <row r="3148" spans="1:20" ht="28.5" x14ac:dyDescent="0.4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629"/>
        <v>9.5238095238095237</v>
      </c>
      <c r="P3148">
        <f t="shared" ref="P3148:P3191" si="633">AVERAGE($E3148/$D3147)</f>
        <v>0.21</v>
      </c>
      <c r="Q3148" t="str">
        <f t="shared" si="623"/>
        <v>theater</v>
      </c>
      <c r="R3148" t="str">
        <f t="shared" si="628"/>
        <v>plays</v>
      </c>
      <c r="S3148" s="11">
        <f t="shared" si="630"/>
        <v>42796.682476851856</v>
      </c>
      <c r="T3148" s="11">
        <f t="shared" si="631"/>
        <v>42841.640810185185</v>
      </c>
    </row>
    <row r="3149" spans="1:20" ht="42.75" x14ac:dyDescent="0.4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629"/>
        <v>0.85088279089555419</v>
      </c>
      <c r="P3149">
        <f t="shared" si="633"/>
        <v>0.47010000000000002</v>
      </c>
      <c r="Q3149" t="str">
        <f t="shared" si="623"/>
        <v>theater</v>
      </c>
      <c r="R3149" t="str">
        <f t="shared" si="628"/>
        <v>plays</v>
      </c>
      <c r="S3149" s="11">
        <f t="shared" si="630"/>
        <v>41909.969386574077</v>
      </c>
      <c r="T3149" s="11">
        <f t="shared" si="631"/>
        <v>41950.011053240742</v>
      </c>
    </row>
    <row r="3150" spans="1:20" ht="28.5" x14ac:dyDescent="0.4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629"/>
        <v>0.76238881829733163</v>
      </c>
      <c r="P3150">
        <f t="shared" si="633"/>
        <v>0.11805</v>
      </c>
      <c r="Q3150" t="str">
        <f t="shared" si="623"/>
        <v>theater</v>
      </c>
      <c r="R3150" t="str">
        <f t="shared" si="628"/>
        <v>plays</v>
      </c>
      <c r="S3150" s="11">
        <f t="shared" si="630"/>
        <v>41891.665324074071</v>
      </c>
      <c r="T3150" s="11">
        <f t="shared" si="631"/>
        <v>41913.166666666664</v>
      </c>
    </row>
    <row r="3151" spans="1:20" ht="42.75" x14ac:dyDescent="0.4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629"/>
        <v>0.96153846153846156</v>
      </c>
      <c r="P3151">
        <f t="shared" si="633"/>
        <v>0.72222222222222221</v>
      </c>
      <c r="Q3151" t="str">
        <f t="shared" si="623"/>
        <v>theater</v>
      </c>
      <c r="R3151" t="str">
        <f t="shared" si="628"/>
        <v>plays</v>
      </c>
      <c r="S3151" s="11">
        <f t="shared" si="630"/>
        <v>41226.017361111109</v>
      </c>
      <c r="T3151" s="11">
        <f t="shared" si="631"/>
        <v>41250.083333333336</v>
      </c>
    </row>
    <row r="3152" spans="1:20" ht="57" x14ac:dyDescent="0.4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629"/>
        <v>0.99009900990099009</v>
      </c>
      <c r="P3152">
        <f t="shared" si="633"/>
        <v>2.8279999999999998</v>
      </c>
      <c r="Q3152" t="str">
        <f t="shared" si="623"/>
        <v>theater</v>
      </c>
      <c r="R3152" t="str">
        <f t="shared" si="628"/>
        <v>plays</v>
      </c>
      <c r="S3152" s="11">
        <f t="shared" si="630"/>
        <v>40478.263923611114</v>
      </c>
      <c r="T3152" s="11">
        <f t="shared" si="631"/>
        <v>40568.166666666664</v>
      </c>
    </row>
    <row r="3153" spans="1:20" ht="42.75" x14ac:dyDescent="0.4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629"/>
        <v>0.99601593625498008</v>
      </c>
      <c r="P3153">
        <f t="shared" si="633"/>
        <v>1.004</v>
      </c>
      <c r="Q3153" t="str">
        <f t="shared" si="623"/>
        <v>theater</v>
      </c>
      <c r="R3153" t="str">
        <f t="shared" si="628"/>
        <v>plays</v>
      </c>
      <c r="S3153" s="11">
        <f t="shared" si="630"/>
        <v>41862.83997685185</v>
      </c>
      <c r="T3153" s="11">
        <f t="shared" si="631"/>
        <v>41892.83997685185</v>
      </c>
    </row>
    <row r="3154" spans="1:20" ht="42.75" x14ac:dyDescent="0.4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629"/>
        <v>0.94380094380094381</v>
      </c>
      <c r="P3154">
        <f t="shared" si="633"/>
        <v>0.66600000000000004</v>
      </c>
      <c r="Q3154" t="str">
        <f t="shared" si="623"/>
        <v>theater</v>
      </c>
      <c r="R3154" t="str">
        <f t="shared" si="628"/>
        <v>plays</v>
      </c>
      <c r="S3154" s="11">
        <f t="shared" si="630"/>
        <v>41550.867673611108</v>
      </c>
      <c r="T3154" s="11">
        <f t="shared" si="631"/>
        <v>41580.867673611108</v>
      </c>
    </row>
    <row r="3155" spans="1:20" ht="42.75" x14ac:dyDescent="0.4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629"/>
        <v>0.29798857710454435</v>
      </c>
      <c r="P3155">
        <f t="shared" si="633"/>
        <v>4.5761363636363637</v>
      </c>
      <c r="Q3155" t="str">
        <f t="shared" si="623"/>
        <v>theater</v>
      </c>
      <c r="R3155" t="str">
        <f t="shared" si="628"/>
        <v>plays</v>
      </c>
      <c r="S3155" s="11">
        <f t="shared" si="630"/>
        <v>40633.154363425929</v>
      </c>
      <c r="T3155" s="11">
        <f t="shared" si="631"/>
        <v>40664.207638888889</v>
      </c>
    </row>
    <row r="3156" spans="1:20" ht="42.75" x14ac:dyDescent="0.4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629"/>
        <v>0.8855154965211891</v>
      </c>
      <c r="P3156">
        <f t="shared" si="633"/>
        <v>2.6349999999999998</v>
      </c>
      <c r="Q3156" t="str">
        <f t="shared" si="623"/>
        <v>theater</v>
      </c>
      <c r="R3156" t="str">
        <f t="shared" si="628"/>
        <v>plays</v>
      </c>
      <c r="S3156" s="11">
        <f t="shared" si="630"/>
        <v>40970.875671296293</v>
      </c>
      <c r="T3156" s="11">
        <f t="shared" si="631"/>
        <v>41000.834004629629</v>
      </c>
    </row>
    <row r="3157" spans="1:20" ht="42.75" x14ac:dyDescent="0.4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629"/>
        <v>0.5304910331100674</v>
      </c>
      <c r="P3157">
        <f t="shared" si="633"/>
        <v>1.3464614285714285</v>
      </c>
      <c r="Q3157" t="str">
        <f t="shared" si="623"/>
        <v>theater</v>
      </c>
      <c r="R3157" t="str">
        <f t="shared" si="628"/>
        <v>plays</v>
      </c>
      <c r="S3157" s="11">
        <f t="shared" si="630"/>
        <v>41233.499131944445</v>
      </c>
      <c r="T3157" s="11">
        <f t="shared" si="631"/>
        <v>41263.499131944445</v>
      </c>
    </row>
    <row r="3158" spans="1:20" ht="42.75" x14ac:dyDescent="0.4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629"/>
        <v>0.9821428571428571</v>
      </c>
      <c r="P3158">
        <f t="shared" si="633"/>
        <v>1.1200000000000001</v>
      </c>
      <c r="Q3158" t="str">
        <f t="shared" si="623"/>
        <v>theater</v>
      </c>
      <c r="R3158" t="str">
        <f t="shared" si="628"/>
        <v>plays</v>
      </c>
      <c r="S3158" s="11">
        <f t="shared" si="630"/>
        <v>41026.953055555554</v>
      </c>
      <c r="T3158" s="11">
        <f t="shared" si="631"/>
        <v>41061.953055555554</v>
      </c>
    </row>
    <row r="3159" spans="1:20" ht="28.5" x14ac:dyDescent="0.4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629"/>
        <v>0.99009900990099009</v>
      </c>
      <c r="P3159">
        <f t="shared" si="633"/>
        <v>0.7345454545454545</v>
      </c>
      <c r="Q3159" t="str">
        <f t="shared" si="623"/>
        <v>theater</v>
      </c>
      <c r="R3159" t="str">
        <f t="shared" si="628"/>
        <v>plays</v>
      </c>
      <c r="S3159" s="11">
        <f t="shared" si="630"/>
        <v>41829.788252314815</v>
      </c>
      <c r="T3159" s="11">
        <f t="shared" si="631"/>
        <v>41839.208333333336</v>
      </c>
    </row>
    <row r="3160" spans="1:20" ht="28.5" x14ac:dyDescent="0.4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629"/>
        <v>0.8771929824561403</v>
      </c>
      <c r="P3160">
        <f t="shared" si="633"/>
        <v>1.425</v>
      </c>
      <c r="Q3160" t="str">
        <f t="shared" si="623"/>
        <v>theater</v>
      </c>
      <c r="R3160" t="str">
        <f t="shared" si="628"/>
        <v>plays</v>
      </c>
      <c r="S3160" s="11">
        <f t="shared" si="630"/>
        <v>41447.839722222219</v>
      </c>
      <c r="T3160" s="11">
        <f t="shared" si="631"/>
        <v>41477.839722222219</v>
      </c>
    </row>
    <row r="3161" spans="1:20" ht="28.5" x14ac:dyDescent="0.4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629"/>
        <v>0.74916842305041398</v>
      </c>
      <c r="P3161">
        <f t="shared" si="633"/>
        <v>0.40044400000000002</v>
      </c>
      <c r="Q3161" t="str">
        <f t="shared" si="623"/>
        <v>theater</v>
      </c>
      <c r="R3161" t="str">
        <f t="shared" si="628"/>
        <v>plays</v>
      </c>
      <c r="S3161" s="11">
        <f t="shared" si="630"/>
        <v>40884.066678240742</v>
      </c>
      <c r="T3161" s="11">
        <f t="shared" si="631"/>
        <v>40926.958333333336</v>
      </c>
    </row>
    <row r="3162" spans="1:20" ht="42.75" x14ac:dyDescent="0.4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629"/>
        <v>0.98489822718319109</v>
      </c>
      <c r="P3162">
        <f t="shared" si="633"/>
        <v>3.0459999999999998</v>
      </c>
      <c r="Q3162" t="str">
        <f t="shared" si="623"/>
        <v>theater</v>
      </c>
      <c r="R3162" t="str">
        <f t="shared" si="628"/>
        <v>plays</v>
      </c>
      <c r="S3162" s="11">
        <f t="shared" si="630"/>
        <v>41841.26489583333</v>
      </c>
      <c r="T3162" s="11">
        <f t="shared" si="631"/>
        <v>41864.207638888889</v>
      </c>
    </row>
    <row r="3163" spans="1:20" ht="42.75" x14ac:dyDescent="0.4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629"/>
        <v>0.95147478591817314</v>
      </c>
      <c r="P3163">
        <f t="shared" si="633"/>
        <v>0.46711111111111109</v>
      </c>
      <c r="Q3163" t="str">
        <f t="shared" si="623"/>
        <v>theater</v>
      </c>
      <c r="R3163" t="str">
        <f t="shared" si="628"/>
        <v>plays</v>
      </c>
      <c r="S3163" s="11">
        <f t="shared" si="630"/>
        <v>41897.536134259259</v>
      </c>
      <c r="T3163" s="11">
        <f t="shared" si="631"/>
        <v>41927.536134259259</v>
      </c>
    </row>
    <row r="3164" spans="1:20" ht="42.75" x14ac:dyDescent="0.4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629"/>
        <v>0.78647267007471489</v>
      </c>
      <c r="P3164">
        <f t="shared" si="633"/>
        <v>2.5430000000000001</v>
      </c>
      <c r="Q3164" t="str">
        <f t="shared" si="623"/>
        <v>theater</v>
      </c>
      <c r="R3164" t="str">
        <f t="shared" si="628"/>
        <v>plays</v>
      </c>
      <c r="S3164" s="11">
        <f t="shared" si="630"/>
        <v>41799.685902777775</v>
      </c>
      <c r="T3164" s="11">
        <f t="shared" si="631"/>
        <v>41827.083333333336</v>
      </c>
    </row>
    <row r="3165" spans="1:20" ht="42.75" x14ac:dyDescent="0.4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629"/>
        <v>0.89965397923875434</v>
      </c>
      <c r="P3165">
        <f t="shared" si="633"/>
        <v>3.6124999999999998</v>
      </c>
      <c r="Q3165" t="str">
        <f t="shared" si="623"/>
        <v>theater</v>
      </c>
      <c r="R3165" t="str">
        <f t="shared" si="628"/>
        <v>plays</v>
      </c>
      <c r="S3165" s="11">
        <f t="shared" si="630"/>
        <v>41775.753761574073</v>
      </c>
      <c r="T3165" s="11">
        <f t="shared" si="631"/>
        <v>41805.753761574073</v>
      </c>
    </row>
    <row r="3166" spans="1:20" ht="42.75" x14ac:dyDescent="0.4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629"/>
        <v>0.93668040464593483</v>
      </c>
      <c r="P3166">
        <f t="shared" si="633"/>
        <v>0.2053076923076923</v>
      </c>
      <c r="Q3166" t="str">
        <f t="shared" si="623"/>
        <v>theater</v>
      </c>
      <c r="R3166" t="str">
        <f t="shared" si="628"/>
        <v>plays</v>
      </c>
      <c r="S3166" s="11">
        <f t="shared" si="630"/>
        <v>41766.80572916667</v>
      </c>
      <c r="T3166" s="11">
        <f t="shared" si="631"/>
        <v>41799.80572916667</v>
      </c>
    </row>
    <row r="3167" spans="1:20" ht="42.75" x14ac:dyDescent="0.4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629"/>
        <v>0.61475409836065575</v>
      </c>
      <c r="P3167">
        <f t="shared" si="633"/>
        <v>0.48799999999999999</v>
      </c>
      <c r="Q3167" t="str">
        <f t="shared" ref="Q3167:Q3230" si="634">LEFT(N3167,7)</f>
        <v>theater</v>
      </c>
      <c r="R3167" t="str">
        <f t="shared" si="628"/>
        <v>plays</v>
      </c>
      <c r="S3167" s="11">
        <f t="shared" si="630"/>
        <v>40644.159259259257</v>
      </c>
      <c r="T3167" s="11">
        <f t="shared" si="631"/>
        <v>40666.165972222225</v>
      </c>
    </row>
    <row r="3168" spans="1:20" ht="42.75" x14ac:dyDescent="0.4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629"/>
        <v>0.62411030846562832</v>
      </c>
      <c r="P3168">
        <f t="shared" si="633"/>
        <v>74.773106666666664</v>
      </c>
      <c r="Q3168" t="str">
        <f t="shared" si="634"/>
        <v>theater</v>
      </c>
      <c r="R3168" t="str">
        <f t="shared" si="628"/>
        <v>plays</v>
      </c>
      <c r="S3168" s="11">
        <f t="shared" si="630"/>
        <v>41940.69158564815</v>
      </c>
      <c r="T3168" s="11">
        <f t="shared" si="631"/>
        <v>41969.332638888889</v>
      </c>
    </row>
    <row r="3169" spans="1:20" ht="28.5" x14ac:dyDescent="0.4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629"/>
        <v>0.86083213773314204</v>
      </c>
      <c r="P3169">
        <f t="shared" si="633"/>
        <v>9.9571428571428575E-2</v>
      </c>
      <c r="Q3169" t="str">
        <f t="shared" si="634"/>
        <v>theater</v>
      </c>
      <c r="R3169" t="str">
        <f t="shared" si="628"/>
        <v>plays</v>
      </c>
      <c r="S3169" s="11">
        <f t="shared" si="630"/>
        <v>41839.175706018519</v>
      </c>
      <c r="T3169" s="11">
        <f t="shared" si="631"/>
        <v>41853.175706018519</v>
      </c>
    </row>
    <row r="3170" spans="1:20" ht="42.75" x14ac:dyDescent="0.4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629"/>
        <v>0.80515297906602257</v>
      </c>
      <c r="P3170">
        <f t="shared" si="633"/>
        <v>1.0349999999999999</v>
      </c>
      <c r="Q3170" t="str">
        <f t="shared" si="634"/>
        <v>theater</v>
      </c>
      <c r="R3170" t="str">
        <f t="shared" si="628"/>
        <v>plays</v>
      </c>
      <c r="S3170" s="11">
        <f t="shared" si="630"/>
        <v>41772.105937500004</v>
      </c>
      <c r="T3170" s="11">
        <f t="shared" si="631"/>
        <v>41803.916666666664</v>
      </c>
    </row>
    <row r="3171" spans="1:20" ht="28.5" x14ac:dyDescent="0.4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629"/>
        <v>0.97075597621647858</v>
      </c>
      <c r="P3171">
        <f t="shared" si="633"/>
        <v>3.2964000000000002</v>
      </c>
      <c r="Q3171" t="str">
        <f t="shared" si="634"/>
        <v>theater</v>
      </c>
      <c r="R3171" t="str">
        <f t="shared" si="628"/>
        <v>plays</v>
      </c>
      <c r="S3171" s="11">
        <f t="shared" si="630"/>
        <v>41591.737974537034</v>
      </c>
      <c r="T3171" s="11">
        <f t="shared" si="631"/>
        <v>41621.207638888889</v>
      </c>
    </row>
    <row r="3172" spans="1:20" ht="42.75" x14ac:dyDescent="0.4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629"/>
        <v>0.89086859688195996</v>
      </c>
      <c r="P3172">
        <f t="shared" si="633"/>
        <v>0.28062500000000001</v>
      </c>
      <c r="Q3172" t="str">
        <f t="shared" si="634"/>
        <v>theater</v>
      </c>
      <c r="R3172" t="str">
        <f t="shared" si="628"/>
        <v>plays</v>
      </c>
      <c r="S3172" s="11">
        <f t="shared" si="630"/>
        <v>41789.080370370371</v>
      </c>
      <c r="T3172" s="11">
        <f t="shared" si="631"/>
        <v>41822.166666666664</v>
      </c>
    </row>
    <row r="3173" spans="1:20" ht="42.75" x14ac:dyDescent="0.4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629"/>
        <v>0.91899698043849287</v>
      </c>
      <c r="P3173">
        <f t="shared" si="633"/>
        <v>3.8085</v>
      </c>
      <c r="Q3173" t="str">
        <f t="shared" si="634"/>
        <v>theater</v>
      </c>
      <c r="R3173" t="str">
        <f t="shared" si="628"/>
        <v>plays</v>
      </c>
      <c r="S3173" s="11">
        <f t="shared" si="630"/>
        <v>42466.608310185184</v>
      </c>
      <c r="T3173" s="11">
        <f t="shared" si="631"/>
        <v>42496.608310185184</v>
      </c>
    </row>
    <row r="3174" spans="1:20" ht="42.75" x14ac:dyDescent="0.4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629"/>
        <v>0.86956521739130432</v>
      </c>
      <c r="P3174">
        <f t="shared" si="633"/>
        <v>0.32857142857142857</v>
      </c>
      <c r="Q3174" t="str">
        <f t="shared" si="634"/>
        <v>theater</v>
      </c>
      <c r="R3174" t="str">
        <f t="shared" si="628"/>
        <v>plays</v>
      </c>
      <c r="S3174" s="11">
        <f t="shared" si="630"/>
        <v>40923.729953703703</v>
      </c>
      <c r="T3174" s="11">
        <f t="shared" si="631"/>
        <v>40953.729953703703</v>
      </c>
    </row>
    <row r="3175" spans="1:20" ht="42.75" x14ac:dyDescent="0.4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629"/>
        <v>0.970873786407767</v>
      </c>
      <c r="P3175">
        <f t="shared" si="633"/>
        <v>5.15</v>
      </c>
      <c r="Q3175" t="str">
        <f t="shared" si="634"/>
        <v>theater</v>
      </c>
      <c r="R3175" t="str">
        <f t="shared" si="628"/>
        <v>plays</v>
      </c>
      <c r="S3175" s="11">
        <f t="shared" si="630"/>
        <v>41878.878379629627</v>
      </c>
      <c r="T3175" s="11">
        <f t="shared" si="631"/>
        <v>41908.878379629627</v>
      </c>
    </row>
    <row r="3176" spans="1:20" ht="42.75" x14ac:dyDescent="0.4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629"/>
        <v>0.98879367172050103</v>
      </c>
      <c r="P3176">
        <f t="shared" si="633"/>
        <v>0.3034</v>
      </c>
      <c r="Q3176" t="str">
        <f t="shared" si="634"/>
        <v>theater</v>
      </c>
      <c r="R3176" t="str">
        <f t="shared" si="628"/>
        <v>plays</v>
      </c>
      <c r="S3176" s="11">
        <f t="shared" si="630"/>
        <v>41862.864675925928</v>
      </c>
      <c r="T3176" s="11">
        <f t="shared" si="631"/>
        <v>41876.864675925928</v>
      </c>
    </row>
    <row r="3177" spans="1:20" ht="57" x14ac:dyDescent="0.4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629"/>
        <v>0.91274187659729833</v>
      </c>
      <c r="P3177">
        <f t="shared" si="633"/>
        <v>1.8260000000000001</v>
      </c>
      <c r="Q3177" t="str">
        <f t="shared" si="634"/>
        <v>theater</v>
      </c>
      <c r="R3177" t="str">
        <f t="shared" si="628"/>
        <v>plays</v>
      </c>
      <c r="S3177" s="11">
        <f t="shared" si="630"/>
        <v>40531.886886574073</v>
      </c>
      <c r="T3177" s="11">
        <f t="shared" si="631"/>
        <v>40591.886886574073</v>
      </c>
    </row>
    <row r="3178" spans="1:20" ht="42.75" x14ac:dyDescent="0.4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629"/>
        <v>0.87076076993583873</v>
      </c>
      <c r="P3178">
        <f t="shared" si="633"/>
        <v>0.43640000000000001</v>
      </c>
      <c r="Q3178" t="str">
        <f t="shared" si="634"/>
        <v>theater</v>
      </c>
      <c r="R3178" t="str">
        <f t="shared" si="628"/>
        <v>plays</v>
      </c>
      <c r="S3178" s="11">
        <f t="shared" si="630"/>
        <v>41477.930914351848</v>
      </c>
      <c r="T3178" s="11">
        <f t="shared" si="631"/>
        <v>41504.625</v>
      </c>
    </row>
    <row r="3179" spans="1:20" ht="42.75" x14ac:dyDescent="0.4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629"/>
        <v>0.85178875638841567</v>
      </c>
      <c r="P3179">
        <f t="shared" si="633"/>
        <v>1.5447368421052632</v>
      </c>
      <c r="Q3179" t="str">
        <f t="shared" si="634"/>
        <v>theater</v>
      </c>
      <c r="R3179" t="str">
        <f t="shared" si="628"/>
        <v>plays</v>
      </c>
      <c r="S3179" s="11">
        <f t="shared" si="630"/>
        <v>41781.666770833333</v>
      </c>
      <c r="T3179" s="11">
        <f t="shared" si="631"/>
        <v>41811.666770833333</v>
      </c>
    </row>
    <row r="3180" spans="1:20" ht="42.75" x14ac:dyDescent="0.4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629"/>
        <v>0.58229813664596275</v>
      </c>
      <c r="P3180">
        <f t="shared" si="633"/>
        <v>1.0304</v>
      </c>
      <c r="Q3180" t="str">
        <f t="shared" si="634"/>
        <v>theater</v>
      </c>
      <c r="R3180" t="str">
        <f t="shared" si="628"/>
        <v>plays</v>
      </c>
      <c r="S3180" s="11">
        <f t="shared" si="630"/>
        <v>41806.605034722219</v>
      </c>
      <c r="T3180" s="11">
        <f t="shared" si="631"/>
        <v>41836.605034722219</v>
      </c>
    </row>
    <row r="3181" spans="1:20" ht="28.5" x14ac:dyDescent="0.4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629"/>
        <v>0.87594529095982754</v>
      </c>
      <c r="P3181">
        <f t="shared" si="633"/>
        <v>3.1965466666666664</v>
      </c>
      <c r="Q3181" t="str">
        <f t="shared" si="634"/>
        <v>theater</v>
      </c>
      <c r="R3181" t="str">
        <f t="shared" si="628"/>
        <v>plays</v>
      </c>
      <c r="S3181" s="11">
        <f t="shared" si="630"/>
        <v>41375.702210648145</v>
      </c>
      <c r="T3181" s="11">
        <f t="shared" si="631"/>
        <v>41400.702210648145</v>
      </c>
    </row>
    <row r="3182" spans="1:20" ht="42.75" x14ac:dyDescent="0.4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629"/>
        <v>0.83507306889352817</v>
      </c>
      <c r="P3182">
        <f t="shared" si="633"/>
        <v>0.34214285714285714</v>
      </c>
      <c r="Q3182" t="str">
        <f t="shared" si="634"/>
        <v>theater</v>
      </c>
      <c r="R3182" t="str">
        <f t="shared" si="628"/>
        <v>plays</v>
      </c>
      <c r="S3182" s="11">
        <f t="shared" si="630"/>
        <v>41780.412604166668</v>
      </c>
      <c r="T3182" s="11">
        <f t="shared" si="631"/>
        <v>41810.412604166668</v>
      </c>
    </row>
    <row r="3183" spans="1:20" ht="42.75" x14ac:dyDescent="0.4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629"/>
        <v>0.91743119266055051</v>
      </c>
      <c r="P3183">
        <f t="shared" si="633"/>
        <v>0.45416666666666666</v>
      </c>
      <c r="Q3183" t="str">
        <f t="shared" si="634"/>
        <v>theater</v>
      </c>
      <c r="R3183" t="str">
        <f t="shared" si="628"/>
        <v>plays</v>
      </c>
      <c r="S3183" s="11">
        <f t="shared" si="630"/>
        <v>41779.310034722221</v>
      </c>
      <c r="T3183" s="11">
        <f t="shared" si="631"/>
        <v>41805.666666666664</v>
      </c>
    </row>
    <row r="3184" spans="1:20" ht="57" x14ac:dyDescent="0.4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629"/>
        <v>0.99122061738884171</v>
      </c>
      <c r="P3184">
        <f t="shared" si="633"/>
        <v>14.124000000000001</v>
      </c>
      <c r="Q3184" t="str">
        <f t="shared" si="634"/>
        <v>theater</v>
      </c>
      <c r="R3184" t="str">
        <f t="shared" si="628"/>
        <v>plays</v>
      </c>
      <c r="S3184" s="11">
        <f t="shared" si="630"/>
        <v>40883.949317129627</v>
      </c>
      <c r="T3184" s="11">
        <f t="shared" si="631"/>
        <v>40939.708333333336</v>
      </c>
    </row>
    <row r="3185" spans="1:20" ht="42.75" x14ac:dyDescent="0.4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629"/>
        <v>0.91743119266055051</v>
      </c>
      <c r="P3185">
        <f t="shared" si="633"/>
        <v>0.38928571428571429</v>
      </c>
      <c r="Q3185" t="str">
        <f t="shared" si="634"/>
        <v>theater</v>
      </c>
      <c r="R3185" t="str">
        <f t="shared" si="628"/>
        <v>plays</v>
      </c>
      <c r="S3185" s="11">
        <f t="shared" si="630"/>
        <v>41491.79478009259</v>
      </c>
      <c r="T3185" s="11">
        <f t="shared" si="631"/>
        <v>41509.79478009259</v>
      </c>
    </row>
    <row r="3186" spans="1:20" ht="42.75" x14ac:dyDescent="0.4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629"/>
        <v>0.93275488069414314</v>
      </c>
      <c r="P3186">
        <f t="shared" si="633"/>
        <v>1.8440000000000001</v>
      </c>
      <c r="Q3186" t="str">
        <f t="shared" si="634"/>
        <v>theater</v>
      </c>
      <c r="R3186" t="str">
        <f t="shared" si="628"/>
        <v>plays</v>
      </c>
      <c r="S3186" s="11">
        <f t="shared" si="630"/>
        <v>41791.993414351848</v>
      </c>
      <c r="T3186" s="11">
        <f t="shared" si="631"/>
        <v>41821.993414351848</v>
      </c>
    </row>
    <row r="3187" spans="1:20" ht="42.75" x14ac:dyDescent="0.4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629"/>
        <v>1</v>
      </c>
      <c r="P3187">
        <f t="shared" si="633"/>
        <v>0.23255813953488372</v>
      </c>
      <c r="Q3187" t="str">
        <f t="shared" si="634"/>
        <v>theater</v>
      </c>
      <c r="R3187" t="str">
        <f t="shared" si="628"/>
        <v>plays</v>
      </c>
      <c r="S3187" s="11">
        <f t="shared" si="630"/>
        <v>41829.977326388893</v>
      </c>
      <c r="T3187" s="11">
        <f t="shared" si="631"/>
        <v>41836.977326388893</v>
      </c>
    </row>
    <row r="3188" spans="1:20" ht="42.75" x14ac:dyDescent="0.4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629"/>
        <v>0.9785932721712538</v>
      </c>
      <c r="P3188">
        <f t="shared" si="633"/>
        <v>3.27</v>
      </c>
      <c r="Q3188" t="str">
        <f t="shared" si="634"/>
        <v>theater</v>
      </c>
      <c r="R3188" t="str">
        <f t="shared" si="628"/>
        <v>plays</v>
      </c>
      <c r="S3188" s="11">
        <f t="shared" si="630"/>
        <v>41868.924050925925</v>
      </c>
      <c r="T3188" s="11">
        <f t="shared" si="631"/>
        <v>41898.875</v>
      </c>
    </row>
    <row r="3189" spans="1:20" ht="42.75" x14ac:dyDescent="0.4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629"/>
        <v>0.85989451960559504</v>
      </c>
      <c r="P3189">
        <f t="shared" si="633"/>
        <v>5.4512499999999999</v>
      </c>
      <c r="Q3189" t="str">
        <f t="shared" si="634"/>
        <v>theater</v>
      </c>
      <c r="R3189" t="str">
        <f t="shared" si="628"/>
        <v>plays</v>
      </c>
      <c r="S3189" s="11">
        <f t="shared" si="630"/>
        <v>41835.666354166664</v>
      </c>
      <c r="T3189" s="11">
        <f t="shared" si="631"/>
        <v>41855.666354166664</v>
      </c>
    </row>
    <row r="3190" spans="1:20" ht="42.75" x14ac:dyDescent="0.4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629"/>
        <v>1.5384615384615385</v>
      </c>
      <c r="P3190">
        <f t="shared" si="633"/>
        <v>8.6666666666666663E-3</v>
      </c>
      <c r="Q3190" t="str">
        <f t="shared" si="634"/>
        <v>theater</v>
      </c>
      <c r="R3190" t="str">
        <f>RIGHT(N3190,7)</f>
        <v>musical</v>
      </c>
      <c r="S3190" s="11">
        <f t="shared" si="630"/>
        <v>42144.415532407409</v>
      </c>
      <c r="T3190" s="11">
        <f t="shared" si="631"/>
        <v>42165.415532407409</v>
      </c>
    </row>
    <row r="3191" spans="1:20" ht="57" x14ac:dyDescent="0.4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629"/>
        <v>8.112094395280236</v>
      </c>
      <c r="P3191">
        <f t="shared" si="633"/>
        <v>33.9</v>
      </c>
      <c r="Q3191" t="str">
        <f t="shared" si="634"/>
        <v>theater</v>
      </c>
      <c r="R3191" t="str">
        <f t="shared" ref="R3191:R3209" si="635">RIGHT(N3191,7)</f>
        <v>musical</v>
      </c>
      <c r="S3191" s="11">
        <f t="shared" si="630"/>
        <v>42118.346435185187</v>
      </c>
      <c r="T3191" s="11">
        <f t="shared" si="631"/>
        <v>42148.346435185187</v>
      </c>
    </row>
    <row r="3192" spans="1:20" ht="42.75" x14ac:dyDescent="0.4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 t="str">
        <f>IFERROR($D3192/$E3192,"0")</f>
        <v>0</v>
      </c>
      <c r="P3192">
        <f>AVERAGE(E3192,D3192)</f>
        <v>2000</v>
      </c>
      <c r="Q3192" t="str">
        <f t="shared" si="634"/>
        <v>theater</v>
      </c>
      <c r="R3192" t="str">
        <f t="shared" si="635"/>
        <v>musical</v>
      </c>
      <c r="S3192" s="11">
        <f t="shared" si="630"/>
        <v>42683.151331018518</v>
      </c>
      <c r="T3192" s="11">
        <f t="shared" si="631"/>
        <v>42713.192997685182</v>
      </c>
    </row>
    <row r="3193" spans="1:20" ht="42.75" x14ac:dyDescent="0.4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629"/>
        <v>24.834437086092716</v>
      </c>
      <c r="P3193">
        <f t="shared" ref="P3193:P3195" si="636">AVERAGE($E3193/$D3192)</f>
        <v>3.7749999999999999E-2</v>
      </c>
      <c r="Q3193" t="str">
        <f t="shared" si="634"/>
        <v>theater</v>
      </c>
      <c r="R3193" t="str">
        <f t="shared" si="635"/>
        <v>musical</v>
      </c>
      <c r="S3193" s="11">
        <f t="shared" si="630"/>
        <v>42538.755428240736</v>
      </c>
      <c r="T3193" s="11">
        <f t="shared" si="631"/>
        <v>42598.755428240736</v>
      </c>
    </row>
    <row r="3194" spans="1:20" ht="42.75" x14ac:dyDescent="0.4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629"/>
        <v>98.039215686274517</v>
      </c>
      <c r="P3194">
        <f t="shared" si="636"/>
        <v>2.7199999999999998E-2</v>
      </c>
      <c r="Q3194" t="str">
        <f t="shared" si="634"/>
        <v>theater</v>
      </c>
      <c r="R3194" t="str">
        <f t="shared" si="635"/>
        <v>musical</v>
      </c>
      <c r="S3194" s="11">
        <f t="shared" si="630"/>
        <v>42018.94049768518</v>
      </c>
      <c r="T3194" s="11">
        <f t="shared" si="631"/>
        <v>42063.916666666672</v>
      </c>
    </row>
    <row r="3195" spans="1:20" ht="42.75" x14ac:dyDescent="0.4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629"/>
        <v>8.5178875638841571</v>
      </c>
      <c r="P3195">
        <f t="shared" si="636"/>
        <v>5.8700000000000002E-2</v>
      </c>
      <c r="Q3195" t="str">
        <f t="shared" si="634"/>
        <v>theater</v>
      </c>
      <c r="R3195" t="str">
        <f t="shared" si="635"/>
        <v>musical</v>
      </c>
      <c r="S3195" s="11">
        <f t="shared" si="630"/>
        <v>42010.968240740738</v>
      </c>
      <c r="T3195" s="11">
        <f t="shared" si="631"/>
        <v>42055.968240740738</v>
      </c>
    </row>
    <row r="3196" spans="1:20" ht="42.75" x14ac:dyDescent="0.4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 t="str">
        <f>IFERROR($D3196/$E3196,"0")</f>
        <v>0</v>
      </c>
      <c r="P3196">
        <f>AVERAGE(E3196,D3196)</f>
        <v>5500</v>
      </c>
      <c r="Q3196" t="str">
        <f t="shared" si="634"/>
        <v>theater</v>
      </c>
      <c r="R3196" t="str">
        <f t="shared" si="635"/>
        <v>musical</v>
      </c>
      <c r="S3196" s="11">
        <f t="shared" si="630"/>
        <v>42182.062476851846</v>
      </c>
      <c r="T3196" s="11">
        <f t="shared" si="631"/>
        <v>42212.062476851846</v>
      </c>
    </row>
    <row r="3197" spans="1:20" ht="42.75" x14ac:dyDescent="0.4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629"/>
        <v>1.6908212560386473</v>
      </c>
      <c r="P3197">
        <f t="shared" ref="P3197:P3201" si="637">AVERAGE($E3197/$D3196)</f>
        <v>0.18818181818181817</v>
      </c>
      <c r="Q3197" t="str">
        <f t="shared" si="634"/>
        <v>theater</v>
      </c>
      <c r="R3197" t="str">
        <f t="shared" si="635"/>
        <v>musical</v>
      </c>
      <c r="S3197" s="11">
        <f t="shared" si="630"/>
        <v>42017.594236111108</v>
      </c>
      <c r="T3197" s="11">
        <f t="shared" si="631"/>
        <v>42047.594236111108</v>
      </c>
    </row>
    <row r="3198" spans="1:20" ht="42.75" x14ac:dyDescent="0.4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629"/>
        <v>1666.6666666666667</v>
      </c>
      <c r="P3198">
        <f t="shared" si="637"/>
        <v>0.51428571428571423</v>
      </c>
      <c r="Q3198" t="str">
        <f t="shared" si="634"/>
        <v>theater</v>
      </c>
      <c r="R3198" t="str">
        <f t="shared" si="635"/>
        <v>musical</v>
      </c>
      <c r="S3198" s="11">
        <f t="shared" si="630"/>
        <v>42157.598090277781</v>
      </c>
      <c r="T3198" s="11">
        <f t="shared" si="631"/>
        <v>42217.583333333328</v>
      </c>
    </row>
    <row r="3199" spans="1:20" ht="28.5" x14ac:dyDescent="0.4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629"/>
        <v>8.7336244541484724</v>
      </c>
      <c r="P3199">
        <f t="shared" si="637"/>
        <v>3.8166666666666666E-4</v>
      </c>
      <c r="Q3199" t="str">
        <f t="shared" si="634"/>
        <v>theater</v>
      </c>
      <c r="R3199" t="str">
        <f t="shared" si="635"/>
        <v>musical</v>
      </c>
      <c r="S3199" s="11">
        <f t="shared" si="630"/>
        <v>42009.493263888886</v>
      </c>
      <c r="T3199" s="11">
        <f t="shared" si="631"/>
        <v>42039.493263888886</v>
      </c>
    </row>
    <row r="3200" spans="1:20" ht="42.75" x14ac:dyDescent="0.4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629"/>
        <v>272.72727272727275</v>
      </c>
      <c r="P3200">
        <f t="shared" si="637"/>
        <v>1.0999999999999999E-2</v>
      </c>
      <c r="Q3200" t="str">
        <f t="shared" si="634"/>
        <v>theater</v>
      </c>
      <c r="R3200" t="str">
        <f t="shared" si="635"/>
        <v>musical</v>
      </c>
      <c r="S3200" s="11">
        <f t="shared" si="630"/>
        <v>42013.424502314811</v>
      </c>
      <c r="T3200" s="11">
        <f t="shared" si="631"/>
        <v>42051.424502314811</v>
      </c>
    </row>
    <row r="3201" spans="1:20" ht="42.75" x14ac:dyDescent="0.4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629"/>
        <v>1.9171779141104295</v>
      </c>
      <c r="P3201">
        <f t="shared" si="637"/>
        <v>8.6933333333333335E-2</v>
      </c>
      <c r="Q3201" t="str">
        <f t="shared" si="634"/>
        <v>theater</v>
      </c>
      <c r="R3201" t="str">
        <f t="shared" si="635"/>
        <v>musical</v>
      </c>
      <c r="S3201" s="11">
        <f t="shared" si="630"/>
        <v>41858.761782407404</v>
      </c>
      <c r="T3201" s="11">
        <f t="shared" si="631"/>
        <v>41888.875</v>
      </c>
    </row>
    <row r="3202" spans="1:20" ht="42.75" x14ac:dyDescent="0.4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si="629"/>
        <v>50000</v>
      </c>
      <c r="P3202">
        <f>AVERAGE(E3202,D3202)</f>
        <v>25000.5</v>
      </c>
      <c r="Q3202" t="str">
        <f t="shared" si="634"/>
        <v>theater</v>
      </c>
      <c r="R3202" t="str">
        <f t="shared" si="635"/>
        <v>musical</v>
      </c>
      <c r="S3202" s="11">
        <f t="shared" si="630"/>
        <v>42460.320613425924</v>
      </c>
      <c r="T3202" s="11">
        <f t="shared" si="631"/>
        <v>42490.231944444444</v>
      </c>
    </row>
    <row r="3203" spans="1:20" ht="42.75" x14ac:dyDescent="0.4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ref="O3203:O3266" si="638">$D3203/$E3203</f>
        <v>80</v>
      </c>
      <c r="P3203">
        <f t="shared" ref="P3203:P3205" si="639">AVERAGE($E3203/$D3202)</f>
        <v>5.0000000000000001E-4</v>
      </c>
      <c r="Q3203" t="str">
        <f t="shared" si="634"/>
        <v>theater</v>
      </c>
      <c r="R3203" t="str">
        <f t="shared" si="635"/>
        <v>musical</v>
      </c>
      <c r="S3203" s="11">
        <f t="shared" ref="S3203:S3266" si="640">(((J3203/60)/60)/24)+DATE(1970,1,1)</f>
        <v>41861.767094907409</v>
      </c>
      <c r="T3203" s="11">
        <f t="shared" ref="T3203:T3266" si="641">(((I3203/60)/60)/24)+DATE(1970,1,1)</f>
        <v>41882.767094907409</v>
      </c>
    </row>
    <row r="3204" spans="1:20" ht="42.75" x14ac:dyDescent="0.4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638"/>
        <v>1.8341892883345561</v>
      </c>
      <c r="P3204">
        <f t="shared" si="639"/>
        <v>1.363</v>
      </c>
      <c r="Q3204" t="str">
        <f t="shared" si="634"/>
        <v>theater</v>
      </c>
      <c r="R3204" t="str">
        <f t="shared" si="635"/>
        <v>musical</v>
      </c>
      <c r="S3204" s="11">
        <f t="shared" si="640"/>
        <v>42293.853541666671</v>
      </c>
      <c r="T3204" s="11">
        <f t="shared" si="641"/>
        <v>42352.249305555553</v>
      </c>
    </row>
    <row r="3205" spans="1:20" ht="42.75" x14ac:dyDescent="0.4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638"/>
        <v>4</v>
      </c>
      <c r="P3205">
        <f t="shared" si="639"/>
        <v>0.05</v>
      </c>
      <c r="Q3205" t="str">
        <f t="shared" si="634"/>
        <v>theater</v>
      </c>
      <c r="R3205" t="str">
        <f t="shared" si="635"/>
        <v>musical</v>
      </c>
      <c r="S3205" s="11">
        <f t="shared" si="640"/>
        <v>42242.988680555558</v>
      </c>
      <c r="T3205" s="11">
        <f t="shared" si="641"/>
        <v>42272.988680555558</v>
      </c>
    </row>
    <row r="3206" spans="1:20" ht="42.75" x14ac:dyDescent="0.4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 t="str">
        <f>IFERROR($D3206/$E3206,"0")</f>
        <v>0</v>
      </c>
      <c r="P3206">
        <f>AVERAGE(E3206,D3206)</f>
        <v>250</v>
      </c>
      <c r="Q3206" t="str">
        <f t="shared" si="634"/>
        <v>theater</v>
      </c>
      <c r="R3206" t="str">
        <f t="shared" si="635"/>
        <v>musical</v>
      </c>
      <c r="S3206" s="11">
        <f t="shared" si="640"/>
        <v>42172.686099537037</v>
      </c>
      <c r="T3206" s="11">
        <f t="shared" si="641"/>
        <v>42202.676388888889</v>
      </c>
    </row>
    <row r="3207" spans="1:20" ht="42.75" x14ac:dyDescent="0.4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638"/>
        <v>29.304029304029303</v>
      </c>
      <c r="P3207">
        <f>AVERAGE($E3207/$D3206)</f>
        <v>0.54600000000000004</v>
      </c>
      <c r="Q3207" t="str">
        <f t="shared" si="634"/>
        <v>theater</v>
      </c>
      <c r="R3207" t="str">
        <f t="shared" si="635"/>
        <v>musical</v>
      </c>
      <c r="S3207" s="11">
        <f t="shared" si="640"/>
        <v>42095.374675925923</v>
      </c>
      <c r="T3207" s="11">
        <f t="shared" si="641"/>
        <v>42125.374675925923</v>
      </c>
    </row>
    <row r="3208" spans="1:20" ht="42.75" x14ac:dyDescent="0.4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 t="str">
        <f>IFERROR($D3208/$E3208,"0")</f>
        <v>0</v>
      </c>
      <c r="P3208">
        <f>AVERAGE(E3208,D3208)</f>
        <v>2500</v>
      </c>
      <c r="Q3208" t="str">
        <f t="shared" si="634"/>
        <v>theater</v>
      </c>
      <c r="R3208" t="str">
        <f t="shared" si="635"/>
        <v>musical</v>
      </c>
      <c r="S3208" s="11">
        <f t="shared" si="640"/>
        <v>42236.276053240741</v>
      </c>
      <c r="T3208" s="11">
        <f t="shared" si="641"/>
        <v>42266.276053240741</v>
      </c>
    </row>
    <row r="3209" spans="1:20" ht="42.75" x14ac:dyDescent="0.4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638"/>
        <v>2.1568627450980391</v>
      </c>
      <c r="P3209">
        <f t="shared" ref="P3209:P3272" si="642">AVERAGE($E3209/$D3208)</f>
        <v>0.51</v>
      </c>
      <c r="Q3209" t="str">
        <f t="shared" si="634"/>
        <v>theater</v>
      </c>
      <c r="R3209" t="str">
        <f t="shared" si="635"/>
        <v>musical</v>
      </c>
      <c r="S3209" s="11">
        <f t="shared" si="640"/>
        <v>42057.277858796297</v>
      </c>
      <c r="T3209" s="11">
        <f t="shared" si="641"/>
        <v>42117.236192129625</v>
      </c>
    </row>
    <row r="3210" spans="1:20" ht="42.75" x14ac:dyDescent="0.4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638"/>
        <v>0.96618357487922701</v>
      </c>
      <c r="P3210">
        <f t="shared" si="642"/>
        <v>0.94090909090909092</v>
      </c>
      <c r="Q3210" t="str">
        <f t="shared" si="634"/>
        <v>theater</v>
      </c>
      <c r="R3210" t="str">
        <f>RIGHT(N3210,5)</f>
        <v>plays</v>
      </c>
      <c r="S3210" s="11">
        <f t="shared" si="640"/>
        <v>41827.605057870373</v>
      </c>
      <c r="T3210" s="11">
        <f t="shared" si="641"/>
        <v>41848.605057870373</v>
      </c>
    </row>
    <row r="3211" spans="1:20" ht="42.75" x14ac:dyDescent="0.4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638"/>
        <v>0.83806028741057004</v>
      </c>
      <c r="P3211">
        <f t="shared" si="642"/>
        <v>2.2671399999999999</v>
      </c>
      <c r="Q3211" t="str">
        <f t="shared" si="634"/>
        <v>theater</v>
      </c>
      <c r="R3211" t="str">
        <f t="shared" ref="R3211:R3274" si="643">RIGHT(N3211,5)</f>
        <v>plays</v>
      </c>
      <c r="S3211" s="11">
        <f t="shared" si="640"/>
        <v>41778.637245370373</v>
      </c>
      <c r="T3211" s="11">
        <f t="shared" si="641"/>
        <v>41810.958333333336</v>
      </c>
    </row>
    <row r="3212" spans="1:20" ht="42.75" x14ac:dyDescent="0.4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638"/>
        <v>0.79512324410283597</v>
      </c>
      <c r="P3212">
        <f t="shared" si="642"/>
        <v>0.3971578947368421</v>
      </c>
      <c r="Q3212" t="str">
        <f t="shared" si="634"/>
        <v>theater</v>
      </c>
      <c r="R3212" t="str">
        <f t="shared" si="643"/>
        <v>plays</v>
      </c>
      <c r="S3212" s="11">
        <f t="shared" si="640"/>
        <v>41013.936562499999</v>
      </c>
      <c r="T3212" s="11">
        <f t="shared" si="641"/>
        <v>41061.165972222225</v>
      </c>
    </row>
    <row r="3213" spans="1:20" ht="42.75" x14ac:dyDescent="0.4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638"/>
        <v>0.83511855052467232</v>
      </c>
      <c r="P3213">
        <f t="shared" si="642"/>
        <v>9.1803333333333335</v>
      </c>
      <c r="Q3213" t="str">
        <f t="shared" si="634"/>
        <v>theater</v>
      </c>
      <c r="R3213" t="str">
        <f t="shared" si="643"/>
        <v>plays</v>
      </c>
      <c r="S3213" s="11">
        <f t="shared" si="640"/>
        <v>41834.586574074077</v>
      </c>
      <c r="T3213" s="11">
        <f t="shared" si="641"/>
        <v>41866.083333333336</v>
      </c>
    </row>
    <row r="3214" spans="1:20" ht="28.5" x14ac:dyDescent="0.4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638"/>
        <v>0.79207920792079212</v>
      </c>
      <c r="P3214">
        <f t="shared" si="642"/>
        <v>0.21956521739130436</v>
      </c>
      <c r="Q3214" t="str">
        <f t="shared" si="634"/>
        <v>theater</v>
      </c>
      <c r="R3214" t="str">
        <f t="shared" si="643"/>
        <v>plays</v>
      </c>
      <c r="S3214" s="11">
        <f t="shared" si="640"/>
        <v>41829.795729166668</v>
      </c>
      <c r="T3214" s="11">
        <f t="shared" si="641"/>
        <v>41859.795729166668</v>
      </c>
    </row>
    <row r="3215" spans="1:20" ht="42.75" x14ac:dyDescent="0.4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638"/>
        <v>0.99883469285833193</v>
      </c>
      <c r="P3215">
        <f t="shared" si="642"/>
        <v>1.5017499999999999</v>
      </c>
      <c r="Q3215" t="str">
        <f t="shared" si="634"/>
        <v>theater</v>
      </c>
      <c r="R3215" t="str">
        <f t="shared" si="643"/>
        <v>plays</v>
      </c>
      <c r="S3215" s="11">
        <f t="shared" si="640"/>
        <v>42171.763414351852</v>
      </c>
      <c r="T3215" s="11">
        <f t="shared" si="641"/>
        <v>42211.763414351852</v>
      </c>
    </row>
    <row r="3216" spans="1:20" ht="42.75" x14ac:dyDescent="0.4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638"/>
        <v>0.97911227154046998</v>
      </c>
      <c r="P3216">
        <f t="shared" si="642"/>
        <v>2.0426666666666669</v>
      </c>
      <c r="Q3216" t="str">
        <f t="shared" si="634"/>
        <v>theater</v>
      </c>
      <c r="R3216" t="str">
        <f t="shared" si="643"/>
        <v>plays</v>
      </c>
      <c r="S3216" s="11">
        <f t="shared" si="640"/>
        <v>42337.792511574073</v>
      </c>
      <c r="T3216" s="11">
        <f t="shared" si="641"/>
        <v>42374.996527777781</v>
      </c>
    </row>
    <row r="3217" spans="1:20" ht="57" x14ac:dyDescent="0.4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638"/>
        <v>0.99649802123964348</v>
      </c>
      <c r="P3217">
        <f t="shared" si="642"/>
        <v>2.9269166666666666</v>
      </c>
      <c r="Q3217" t="str">
        <f t="shared" si="634"/>
        <v>theater</v>
      </c>
      <c r="R3217" t="str">
        <f t="shared" si="643"/>
        <v>plays</v>
      </c>
      <c r="S3217" s="11">
        <f t="shared" si="640"/>
        <v>42219.665173611109</v>
      </c>
      <c r="T3217" s="11">
        <f t="shared" si="641"/>
        <v>42257.165972222225</v>
      </c>
    </row>
    <row r="3218" spans="1:20" ht="42.75" x14ac:dyDescent="0.4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638"/>
        <v>0.99950024987506247</v>
      </c>
      <c r="P3218">
        <f t="shared" si="642"/>
        <v>5.7171428571428574E-2</v>
      </c>
      <c r="Q3218" t="str">
        <f t="shared" si="634"/>
        <v>theater</v>
      </c>
      <c r="R3218" t="str">
        <f t="shared" si="643"/>
        <v>plays</v>
      </c>
      <c r="S3218" s="11">
        <f t="shared" si="640"/>
        <v>42165.462627314817</v>
      </c>
      <c r="T3218" s="11">
        <f t="shared" si="641"/>
        <v>42196.604166666672</v>
      </c>
    </row>
    <row r="3219" spans="1:20" ht="28.5" x14ac:dyDescent="0.4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638"/>
        <v>0.86190384983719592</v>
      </c>
      <c r="P3219">
        <f t="shared" si="642"/>
        <v>2.6105</v>
      </c>
      <c r="Q3219" t="str">
        <f t="shared" si="634"/>
        <v>theater</v>
      </c>
      <c r="R3219" t="str">
        <f t="shared" si="643"/>
        <v>plays</v>
      </c>
      <c r="S3219" s="11">
        <f t="shared" si="640"/>
        <v>42648.546111111107</v>
      </c>
      <c r="T3219" s="11">
        <f t="shared" si="641"/>
        <v>42678.546111111107</v>
      </c>
    </row>
    <row r="3220" spans="1:20" ht="42.75" x14ac:dyDescent="0.4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638"/>
        <v>0.97943192948090108</v>
      </c>
      <c r="P3220">
        <f t="shared" si="642"/>
        <v>2.7226666666666666</v>
      </c>
      <c r="Q3220" t="str">
        <f t="shared" si="634"/>
        <v>theater</v>
      </c>
      <c r="R3220" t="str">
        <f t="shared" si="643"/>
        <v>plays</v>
      </c>
      <c r="S3220" s="11">
        <f t="shared" si="640"/>
        <v>41971.002152777779</v>
      </c>
      <c r="T3220" s="11">
        <f t="shared" si="641"/>
        <v>42004</v>
      </c>
    </row>
    <row r="3221" spans="1:20" ht="28.5" x14ac:dyDescent="0.4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638"/>
        <v>0.9989012086704625</v>
      </c>
      <c r="P3221">
        <f t="shared" si="642"/>
        <v>1.6685000000000001</v>
      </c>
      <c r="Q3221" t="str">
        <f t="shared" si="634"/>
        <v>theater</v>
      </c>
      <c r="R3221" t="str">
        <f t="shared" si="643"/>
        <v>plays</v>
      </c>
      <c r="S3221" s="11">
        <f t="shared" si="640"/>
        <v>42050.983182870375</v>
      </c>
      <c r="T3221" s="11">
        <f t="shared" si="641"/>
        <v>42085.941516203704</v>
      </c>
    </row>
    <row r="3222" spans="1:20" ht="28.5" x14ac:dyDescent="0.4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638"/>
        <v>0.99166997223324083</v>
      </c>
      <c r="P3222">
        <f t="shared" si="642"/>
        <v>0.75629999999999997</v>
      </c>
      <c r="Q3222" t="str">
        <f t="shared" si="634"/>
        <v>theater</v>
      </c>
      <c r="R3222" t="str">
        <f t="shared" si="643"/>
        <v>plays</v>
      </c>
      <c r="S3222" s="11">
        <f t="shared" si="640"/>
        <v>42772.833379629628</v>
      </c>
      <c r="T3222" s="11">
        <f t="shared" si="641"/>
        <v>42806.875</v>
      </c>
    </row>
    <row r="3223" spans="1:20" ht="57" x14ac:dyDescent="0.4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638"/>
        <v>0.96688421561518012</v>
      </c>
      <c r="P3223">
        <f t="shared" si="642"/>
        <v>0.27579999999999999</v>
      </c>
      <c r="Q3223" t="str">
        <f t="shared" si="634"/>
        <v>theater</v>
      </c>
      <c r="R3223" t="str">
        <f t="shared" si="643"/>
        <v>plays</v>
      </c>
      <c r="S3223" s="11">
        <f t="shared" si="640"/>
        <v>42155.696793981479</v>
      </c>
      <c r="T3223" s="11">
        <f t="shared" si="641"/>
        <v>42190.696793981479</v>
      </c>
    </row>
    <row r="3224" spans="1:20" ht="42.75" x14ac:dyDescent="0.4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638"/>
        <v>0.80128205128205132</v>
      </c>
      <c r="P3224">
        <f t="shared" si="642"/>
        <v>0.78</v>
      </c>
      <c r="Q3224" t="str">
        <f t="shared" si="634"/>
        <v>theater</v>
      </c>
      <c r="R3224" t="str">
        <f t="shared" si="643"/>
        <v>plays</v>
      </c>
      <c r="S3224" s="11">
        <f t="shared" si="640"/>
        <v>42270.582141203704</v>
      </c>
      <c r="T3224" s="11">
        <f t="shared" si="641"/>
        <v>42301.895138888889</v>
      </c>
    </row>
    <row r="3225" spans="1:20" ht="28.5" x14ac:dyDescent="0.4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638"/>
        <v>0.91310751104565535</v>
      </c>
      <c r="P3225">
        <f t="shared" si="642"/>
        <v>1.3580000000000001</v>
      </c>
      <c r="Q3225" t="str">
        <f t="shared" si="634"/>
        <v>theater</v>
      </c>
      <c r="R3225" t="str">
        <f t="shared" si="643"/>
        <v>plays</v>
      </c>
      <c r="S3225" s="11">
        <f t="shared" si="640"/>
        <v>42206.835370370376</v>
      </c>
      <c r="T3225" s="11">
        <f t="shared" si="641"/>
        <v>42236.835370370376</v>
      </c>
    </row>
    <row r="3226" spans="1:20" ht="42.75" x14ac:dyDescent="0.4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638"/>
        <v>0.98007187193727541</v>
      </c>
      <c r="P3226">
        <f t="shared" si="642"/>
        <v>9.8741935483870975</v>
      </c>
      <c r="Q3226" t="str">
        <f t="shared" si="634"/>
        <v>theater</v>
      </c>
      <c r="R3226" t="str">
        <f t="shared" si="643"/>
        <v>plays</v>
      </c>
      <c r="S3226" s="11">
        <f t="shared" si="640"/>
        <v>42697.850844907407</v>
      </c>
      <c r="T3226" s="11">
        <f t="shared" si="641"/>
        <v>42745.208333333328</v>
      </c>
    </row>
    <row r="3227" spans="1:20" ht="42.75" x14ac:dyDescent="0.4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638"/>
        <v>0.97703957010258913</v>
      </c>
      <c r="P3227">
        <f t="shared" si="642"/>
        <v>6.8233333333333326E-2</v>
      </c>
      <c r="Q3227" t="str">
        <f t="shared" si="634"/>
        <v>theater</v>
      </c>
      <c r="R3227" t="str">
        <f t="shared" si="643"/>
        <v>plays</v>
      </c>
      <c r="S3227" s="11">
        <f t="shared" si="640"/>
        <v>42503.559467592597</v>
      </c>
      <c r="T3227" s="11">
        <f t="shared" si="641"/>
        <v>42524.875</v>
      </c>
    </row>
    <row r="3228" spans="1:20" ht="42.75" x14ac:dyDescent="0.4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638"/>
        <v>0.96</v>
      </c>
      <c r="P3228">
        <f t="shared" si="642"/>
        <v>0.625</v>
      </c>
      <c r="Q3228" t="str">
        <f t="shared" si="634"/>
        <v>theater</v>
      </c>
      <c r="R3228" t="str">
        <f t="shared" si="643"/>
        <v>plays</v>
      </c>
      <c r="S3228" s="11">
        <f t="shared" si="640"/>
        <v>42277.583472222221</v>
      </c>
      <c r="T3228" s="11">
        <f t="shared" si="641"/>
        <v>42307.583472222221</v>
      </c>
    </row>
    <row r="3229" spans="1:20" ht="42.75" x14ac:dyDescent="0.4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638"/>
        <v>0.8</v>
      </c>
      <c r="P3229">
        <f t="shared" si="642"/>
        <v>1.25</v>
      </c>
      <c r="Q3229" t="str">
        <f t="shared" si="634"/>
        <v>theater</v>
      </c>
      <c r="R3229" t="str">
        <f t="shared" si="643"/>
        <v>plays</v>
      </c>
      <c r="S3229" s="11">
        <f t="shared" si="640"/>
        <v>42722.882361111115</v>
      </c>
      <c r="T3229" s="11">
        <f t="shared" si="641"/>
        <v>42752.882361111115</v>
      </c>
    </row>
    <row r="3230" spans="1:20" ht="28.5" x14ac:dyDescent="0.4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638"/>
        <v>0.97710776102735897</v>
      </c>
      <c r="P3230">
        <f t="shared" si="642"/>
        <v>5.97</v>
      </c>
      <c r="Q3230" t="str">
        <f t="shared" si="634"/>
        <v>theater</v>
      </c>
      <c r="R3230" t="str">
        <f t="shared" si="643"/>
        <v>plays</v>
      </c>
      <c r="S3230" s="11">
        <f t="shared" si="640"/>
        <v>42323.70930555556</v>
      </c>
      <c r="T3230" s="11">
        <f t="shared" si="641"/>
        <v>42355.207638888889</v>
      </c>
    </row>
    <row r="3231" spans="1:20" ht="42.75" x14ac:dyDescent="0.4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638"/>
        <v>0.92708478190330501</v>
      </c>
      <c r="P3231">
        <f t="shared" si="642"/>
        <v>3.0818571428571429</v>
      </c>
      <c r="Q3231" t="str">
        <f t="shared" ref="Q3231:Q3294" si="644">LEFT(N3231,7)</f>
        <v>theater</v>
      </c>
      <c r="R3231" t="str">
        <f t="shared" si="643"/>
        <v>plays</v>
      </c>
      <c r="S3231" s="11">
        <f t="shared" si="640"/>
        <v>41933.291643518518</v>
      </c>
      <c r="T3231" s="11">
        <f t="shared" si="641"/>
        <v>41963.333310185189</v>
      </c>
    </row>
    <row r="3232" spans="1:20" ht="42.75" x14ac:dyDescent="0.4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638"/>
        <v>0.91004550227511372</v>
      </c>
      <c r="P3232">
        <f t="shared" si="642"/>
        <v>0.14285</v>
      </c>
      <c r="Q3232" t="str">
        <f t="shared" si="644"/>
        <v>theater</v>
      </c>
      <c r="R3232" t="str">
        <f t="shared" si="643"/>
        <v>plays</v>
      </c>
      <c r="S3232" s="11">
        <f t="shared" si="640"/>
        <v>41898.168125000004</v>
      </c>
      <c r="T3232" s="11">
        <f t="shared" si="641"/>
        <v>41913.165972222225</v>
      </c>
    </row>
    <row r="3233" spans="1:20" ht="42.75" x14ac:dyDescent="0.4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638"/>
        <v>0.6211180124223602</v>
      </c>
      <c r="P3233">
        <f t="shared" si="642"/>
        <v>0.61923076923076925</v>
      </c>
      <c r="Q3233" t="str">
        <f t="shared" si="644"/>
        <v>theater</v>
      </c>
      <c r="R3233" t="str">
        <f t="shared" si="643"/>
        <v>plays</v>
      </c>
      <c r="S3233" s="11">
        <f t="shared" si="640"/>
        <v>42446.943831018521</v>
      </c>
      <c r="T3233" s="11">
        <f t="shared" si="641"/>
        <v>42476.943831018521</v>
      </c>
    </row>
    <row r="3234" spans="1:20" ht="42.75" x14ac:dyDescent="0.4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638"/>
        <v>0.76219512195121952</v>
      </c>
      <c r="P3234">
        <f t="shared" si="642"/>
        <v>1.3120000000000001</v>
      </c>
      <c r="Q3234" t="str">
        <f t="shared" si="644"/>
        <v>theater</v>
      </c>
      <c r="R3234" t="str">
        <f t="shared" si="643"/>
        <v>plays</v>
      </c>
      <c r="S3234" s="11">
        <f t="shared" si="640"/>
        <v>42463.81385416667</v>
      </c>
      <c r="T3234" s="11">
        <f t="shared" si="641"/>
        <v>42494.165972222225</v>
      </c>
    </row>
    <row r="3235" spans="1:20" ht="42.75" x14ac:dyDescent="0.4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638"/>
        <v>0.84175084175084181</v>
      </c>
      <c r="P3235">
        <f t="shared" si="642"/>
        <v>5.94</v>
      </c>
      <c r="Q3235" t="str">
        <f t="shared" si="644"/>
        <v>theater</v>
      </c>
      <c r="R3235" t="str">
        <f t="shared" si="643"/>
        <v>plays</v>
      </c>
      <c r="S3235" s="11">
        <f t="shared" si="640"/>
        <v>42766.805034722223</v>
      </c>
      <c r="T3235" s="11">
        <f t="shared" si="641"/>
        <v>42796.805034722223</v>
      </c>
    </row>
    <row r="3236" spans="1:20" ht="42.75" x14ac:dyDescent="0.4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638"/>
        <v>0.99608786491056378</v>
      </c>
      <c r="P3236">
        <f t="shared" si="642"/>
        <v>0.80314200000000002</v>
      </c>
      <c r="Q3236" t="str">
        <f t="shared" si="644"/>
        <v>theater</v>
      </c>
      <c r="R3236" t="str">
        <f t="shared" si="643"/>
        <v>plays</v>
      </c>
      <c r="S3236" s="11">
        <f t="shared" si="640"/>
        <v>42734.789444444439</v>
      </c>
      <c r="T3236" s="11">
        <f t="shared" si="641"/>
        <v>42767.979861111111</v>
      </c>
    </row>
    <row r="3237" spans="1:20" ht="42.75" x14ac:dyDescent="0.4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638"/>
        <v>0.96892965570699563</v>
      </c>
      <c r="P3237">
        <f t="shared" si="642"/>
        <v>3.87025</v>
      </c>
      <c r="Q3237" t="str">
        <f t="shared" si="644"/>
        <v>theater</v>
      </c>
      <c r="R3237" t="str">
        <f t="shared" si="643"/>
        <v>plays</v>
      </c>
      <c r="S3237" s="11">
        <f t="shared" si="640"/>
        <v>42522.347812499997</v>
      </c>
      <c r="T3237" s="11">
        <f t="shared" si="641"/>
        <v>42552.347812499997</v>
      </c>
    </row>
    <row r="3238" spans="1:20" ht="42.75" x14ac:dyDescent="0.4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638"/>
        <v>0.99403578528827041</v>
      </c>
      <c r="P3238">
        <f t="shared" si="642"/>
        <v>1.3413333333333333</v>
      </c>
      <c r="Q3238" t="str">
        <f t="shared" si="644"/>
        <v>theater</v>
      </c>
      <c r="R3238" t="str">
        <f t="shared" si="643"/>
        <v>plays</v>
      </c>
      <c r="S3238" s="11">
        <f t="shared" si="640"/>
        <v>42702.917048611111</v>
      </c>
      <c r="T3238" s="11">
        <f t="shared" si="641"/>
        <v>42732.917048611111</v>
      </c>
    </row>
    <row r="3239" spans="1:20" ht="28.5" x14ac:dyDescent="0.4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638"/>
        <v>0.99218610916768624</v>
      </c>
      <c r="P3239">
        <f t="shared" si="642"/>
        <v>1.763782</v>
      </c>
      <c r="Q3239" t="str">
        <f t="shared" si="644"/>
        <v>theater</v>
      </c>
      <c r="R3239" t="str">
        <f t="shared" si="643"/>
        <v>plays</v>
      </c>
      <c r="S3239" s="11">
        <f t="shared" si="640"/>
        <v>42252.474351851852</v>
      </c>
      <c r="T3239" s="11">
        <f t="shared" si="641"/>
        <v>42276.165972222225</v>
      </c>
    </row>
    <row r="3240" spans="1:20" ht="42.75" x14ac:dyDescent="0.4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638"/>
        <v>0.890302066772655</v>
      </c>
      <c r="P3240">
        <f t="shared" si="642"/>
        <v>8.9857142857142858E-2</v>
      </c>
      <c r="Q3240" t="str">
        <f t="shared" si="644"/>
        <v>theater</v>
      </c>
      <c r="R3240" t="str">
        <f t="shared" si="643"/>
        <v>plays</v>
      </c>
      <c r="S3240" s="11">
        <f t="shared" si="640"/>
        <v>42156.510393518518</v>
      </c>
      <c r="T3240" s="11">
        <f t="shared" si="641"/>
        <v>42186.510393518518</v>
      </c>
    </row>
    <row r="3241" spans="1:20" ht="42.75" x14ac:dyDescent="0.4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638"/>
        <v>0.94411642492003522</v>
      </c>
      <c r="P3241">
        <f t="shared" si="642"/>
        <v>2.2174928571428572</v>
      </c>
      <c r="Q3241" t="str">
        <f t="shared" si="644"/>
        <v>theater</v>
      </c>
      <c r="R3241" t="str">
        <f t="shared" si="643"/>
        <v>plays</v>
      </c>
      <c r="S3241" s="11">
        <f t="shared" si="640"/>
        <v>42278.089039351849</v>
      </c>
      <c r="T3241" s="11">
        <f t="shared" si="641"/>
        <v>42302.999305555553</v>
      </c>
    </row>
    <row r="3242" spans="1:20" ht="42.75" x14ac:dyDescent="0.4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638"/>
        <v>0.99436526350679488</v>
      </c>
      <c r="P3242">
        <f t="shared" si="642"/>
        <v>0.51467076083248042</v>
      </c>
      <c r="Q3242" t="str">
        <f t="shared" si="644"/>
        <v>theater</v>
      </c>
      <c r="R3242" t="str">
        <f t="shared" si="643"/>
        <v>plays</v>
      </c>
      <c r="S3242" s="11">
        <f t="shared" si="640"/>
        <v>42754.693842592591</v>
      </c>
      <c r="T3242" s="11">
        <f t="shared" si="641"/>
        <v>42782.958333333328</v>
      </c>
    </row>
    <row r="3243" spans="1:20" ht="57" x14ac:dyDescent="0.4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638"/>
        <v>0.86725844301601873</v>
      </c>
      <c r="P3243">
        <f t="shared" si="642"/>
        <v>3.2669999999999999</v>
      </c>
      <c r="Q3243" t="str">
        <f t="shared" si="644"/>
        <v>theater</v>
      </c>
      <c r="R3243" t="str">
        <f t="shared" si="643"/>
        <v>plays</v>
      </c>
      <c r="S3243" s="11">
        <f t="shared" si="640"/>
        <v>41893.324884259258</v>
      </c>
      <c r="T3243" s="11">
        <f t="shared" si="641"/>
        <v>41926.290972222225</v>
      </c>
    </row>
    <row r="3244" spans="1:20" ht="28.5" x14ac:dyDescent="0.4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638"/>
        <v>0.78552003783064506</v>
      </c>
      <c r="P3244">
        <f t="shared" si="642"/>
        <v>1.4976964705882354</v>
      </c>
      <c r="Q3244" t="str">
        <f t="shared" si="644"/>
        <v>theater</v>
      </c>
      <c r="R3244" t="str">
        <f t="shared" si="643"/>
        <v>plays</v>
      </c>
      <c r="S3244" s="11">
        <f t="shared" si="640"/>
        <v>41871.755694444444</v>
      </c>
      <c r="T3244" s="11">
        <f t="shared" si="641"/>
        <v>41901.755694444444</v>
      </c>
    </row>
    <row r="3245" spans="1:20" ht="42.75" x14ac:dyDescent="0.4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638"/>
        <v>0.97240792512458973</v>
      </c>
      <c r="P3245">
        <f t="shared" si="642"/>
        <v>0.82269999999999999</v>
      </c>
      <c r="Q3245" t="str">
        <f t="shared" si="644"/>
        <v>theater</v>
      </c>
      <c r="R3245" t="str">
        <f t="shared" si="643"/>
        <v>plays</v>
      </c>
      <c r="S3245" s="11">
        <f t="shared" si="640"/>
        <v>42262.096782407403</v>
      </c>
      <c r="T3245" s="11">
        <f t="shared" si="641"/>
        <v>42286</v>
      </c>
    </row>
    <row r="3246" spans="1:20" ht="42.75" x14ac:dyDescent="0.4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638"/>
        <v>0.97146326654523374</v>
      </c>
      <c r="P3246">
        <f t="shared" si="642"/>
        <v>0.205875</v>
      </c>
      <c r="Q3246" t="str">
        <f t="shared" si="644"/>
        <v>theater</v>
      </c>
      <c r="R3246" t="str">
        <f t="shared" si="643"/>
        <v>plays</v>
      </c>
      <c r="S3246" s="11">
        <f t="shared" si="640"/>
        <v>42675.694236111114</v>
      </c>
      <c r="T3246" s="11">
        <f t="shared" si="641"/>
        <v>42705.735902777778</v>
      </c>
    </row>
    <row r="3247" spans="1:20" ht="42.75" x14ac:dyDescent="0.4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638"/>
        <v>0.95872899926953981</v>
      </c>
      <c r="P3247">
        <f t="shared" si="642"/>
        <v>13.69</v>
      </c>
      <c r="Q3247" t="str">
        <f t="shared" si="644"/>
        <v>theater</v>
      </c>
      <c r="R3247" t="str">
        <f t="shared" si="643"/>
        <v>plays</v>
      </c>
      <c r="S3247" s="11">
        <f t="shared" si="640"/>
        <v>42135.60020833333</v>
      </c>
      <c r="T3247" s="11">
        <f t="shared" si="641"/>
        <v>42167.083333333328</v>
      </c>
    </row>
    <row r="3248" spans="1:20" ht="42.75" x14ac:dyDescent="0.4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638"/>
        <v>0.89911886351375647</v>
      </c>
      <c r="P3248">
        <f t="shared" si="642"/>
        <v>0.52961904761904766</v>
      </c>
      <c r="Q3248" t="str">
        <f t="shared" si="644"/>
        <v>theater</v>
      </c>
      <c r="R3248" t="str">
        <f t="shared" si="643"/>
        <v>plays</v>
      </c>
      <c r="S3248" s="11">
        <f t="shared" si="640"/>
        <v>42230.472222222219</v>
      </c>
      <c r="T3248" s="11">
        <f t="shared" si="641"/>
        <v>42259.165972222225</v>
      </c>
    </row>
    <row r="3249" spans="1:20" ht="42.75" x14ac:dyDescent="0.4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638"/>
        <v>0.94464386926128852</v>
      </c>
      <c r="P3249">
        <f t="shared" si="642"/>
        <v>0.26465</v>
      </c>
      <c r="Q3249" t="str">
        <f t="shared" si="644"/>
        <v>theater</v>
      </c>
      <c r="R3249" t="str">
        <f t="shared" si="643"/>
        <v>plays</v>
      </c>
      <c r="S3249" s="11">
        <f t="shared" si="640"/>
        <v>42167.434166666666</v>
      </c>
      <c r="T3249" s="11">
        <f t="shared" si="641"/>
        <v>42197.434166666666</v>
      </c>
    </row>
    <row r="3250" spans="1:20" ht="28.5" x14ac:dyDescent="0.4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638"/>
        <v>0.99214551467548573</v>
      </c>
      <c r="P3250">
        <f t="shared" si="642"/>
        <v>4.8380000000000001</v>
      </c>
      <c r="Q3250" t="str">
        <f t="shared" si="644"/>
        <v>theater</v>
      </c>
      <c r="R3250" t="str">
        <f t="shared" si="643"/>
        <v>plays</v>
      </c>
      <c r="S3250" s="11">
        <f t="shared" si="640"/>
        <v>42068.888391203705</v>
      </c>
      <c r="T3250" s="11">
        <f t="shared" si="641"/>
        <v>42098.846724537041</v>
      </c>
    </row>
    <row r="3251" spans="1:20" ht="42.75" x14ac:dyDescent="0.4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638"/>
        <v>0.95304106740599548</v>
      </c>
      <c r="P3251">
        <f t="shared" si="642"/>
        <v>0.48091666666666666</v>
      </c>
      <c r="Q3251" t="str">
        <f t="shared" si="644"/>
        <v>theater</v>
      </c>
      <c r="R3251" t="str">
        <f t="shared" si="643"/>
        <v>plays</v>
      </c>
      <c r="S3251" s="11">
        <f t="shared" si="640"/>
        <v>42145.746689814812</v>
      </c>
      <c r="T3251" s="11">
        <f t="shared" si="641"/>
        <v>42175.746689814812</v>
      </c>
    </row>
    <row r="3252" spans="1:20" ht="42.75" x14ac:dyDescent="0.4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638"/>
        <v>0.98471718922325513</v>
      </c>
      <c r="P3252">
        <f t="shared" si="642"/>
        <v>4.6159999999999997</v>
      </c>
      <c r="Q3252" t="str">
        <f t="shared" si="644"/>
        <v>theater</v>
      </c>
      <c r="R3252" t="str">
        <f t="shared" si="643"/>
        <v>plays</v>
      </c>
      <c r="S3252" s="11">
        <f t="shared" si="640"/>
        <v>41918.742175925923</v>
      </c>
      <c r="T3252" s="11">
        <f t="shared" si="641"/>
        <v>41948.783842592595</v>
      </c>
    </row>
    <row r="3253" spans="1:20" ht="42.75" x14ac:dyDescent="0.4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638"/>
        <v>0.90307043949428056</v>
      </c>
      <c r="P3253">
        <f t="shared" si="642"/>
        <v>6.6439999999999999E-2</v>
      </c>
      <c r="Q3253" t="str">
        <f t="shared" si="644"/>
        <v>theater</v>
      </c>
      <c r="R3253" t="str">
        <f t="shared" si="643"/>
        <v>plays</v>
      </c>
      <c r="S3253" s="11">
        <f t="shared" si="640"/>
        <v>42146.731087962966</v>
      </c>
      <c r="T3253" s="11">
        <f t="shared" si="641"/>
        <v>42176.731087962966</v>
      </c>
    </row>
    <row r="3254" spans="1:20" ht="28.5" x14ac:dyDescent="0.4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638"/>
        <v>0.78233657858136296</v>
      </c>
      <c r="P3254">
        <f t="shared" si="642"/>
        <v>1.9173333333333333</v>
      </c>
      <c r="Q3254" t="str">
        <f t="shared" si="644"/>
        <v>theater</v>
      </c>
      <c r="R3254" t="str">
        <f t="shared" si="643"/>
        <v>plays</v>
      </c>
      <c r="S3254" s="11">
        <f t="shared" si="640"/>
        <v>42590.472685185188</v>
      </c>
      <c r="T3254" s="11">
        <f t="shared" si="641"/>
        <v>42620.472685185188</v>
      </c>
    </row>
    <row r="3255" spans="1:20" ht="42.75" x14ac:dyDescent="0.4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638"/>
        <v>0.98207709305180457</v>
      </c>
      <c r="P3255">
        <f t="shared" si="642"/>
        <v>9.051111111111112</v>
      </c>
      <c r="Q3255" t="str">
        <f t="shared" si="644"/>
        <v>theater</v>
      </c>
      <c r="R3255" t="str">
        <f t="shared" si="643"/>
        <v>plays</v>
      </c>
      <c r="S3255" s="11">
        <f t="shared" si="640"/>
        <v>42602.576712962968</v>
      </c>
      <c r="T3255" s="11">
        <f t="shared" si="641"/>
        <v>42621.15625</v>
      </c>
    </row>
    <row r="3256" spans="1:20" ht="42.75" x14ac:dyDescent="0.4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638"/>
        <v>0.98757929122193944</v>
      </c>
      <c r="P3256">
        <f t="shared" si="642"/>
        <v>0.65817499999999995</v>
      </c>
      <c r="Q3256" t="str">
        <f t="shared" si="644"/>
        <v>theater</v>
      </c>
      <c r="R3256" t="str">
        <f t="shared" si="643"/>
        <v>plays</v>
      </c>
      <c r="S3256" s="11">
        <f t="shared" si="640"/>
        <v>42059.085752314815</v>
      </c>
      <c r="T3256" s="11">
        <f t="shared" si="641"/>
        <v>42089.044085648144</v>
      </c>
    </row>
    <row r="3257" spans="1:20" ht="42.75" x14ac:dyDescent="0.4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638"/>
        <v>0.5714285714285714</v>
      </c>
      <c r="P3257">
        <f t="shared" si="642"/>
        <v>4.0384615384615387E-2</v>
      </c>
      <c r="Q3257" t="str">
        <f t="shared" si="644"/>
        <v>theater</v>
      </c>
      <c r="R3257" t="str">
        <f t="shared" si="643"/>
        <v>plays</v>
      </c>
      <c r="S3257" s="11">
        <f t="shared" si="640"/>
        <v>41889.768229166664</v>
      </c>
      <c r="T3257" s="11">
        <f t="shared" si="641"/>
        <v>41919.768229166664</v>
      </c>
    </row>
    <row r="3258" spans="1:20" ht="42.75" x14ac:dyDescent="0.4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638"/>
        <v>0.78088396064344834</v>
      </c>
      <c r="P3258">
        <f t="shared" si="642"/>
        <v>42.686666666666667</v>
      </c>
      <c r="Q3258" t="str">
        <f t="shared" si="644"/>
        <v>theater</v>
      </c>
      <c r="R3258" t="str">
        <f t="shared" si="643"/>
        <v>plays</v>
      </c>
      <c r="S3258" s="11">
        <f t="shared" si="640"/>
        <v>42144.573807870373</v>
      </c>
      <c r="T3258" s="11">
        <f t="shared" si="641"/>
        <v>42166.165972222225</v>
      </c>
    </row>
    <row r="3259" spans="1:20" ht="42.75" x14ac:dyDescent="0.4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638"/>
        <v>0.94073819726339269</v>
      </c>
      <c r="P3259">
        <f t="shared" si="642"/>
        <v>0.21259899999999998</v>
      </c>
      <c r="Q3259" t="str">
        <f t="shared" si="644"/>
        <v>theater</v>
      </c>
      <c r="R3259" t="str">
        <f t="shared" si="643"/>
        <v>plays</v>
      </c>
      <c r="S3259" s="11">
        <f t="shared" si="640"/>
        <v>42758.559629629628</v>
      </c>
      <c r="T3259" s="11">
        <f t="shared" si="641"/>
        <v>42788.559629629628</v>
      </c>
    </row>
    <row r="3260" spans="1:20" ht="28.5" x14ac:dyDescent="0.4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638"/>
        <v>0.95044127630685671</v>
      </c>
      <c r="P3260">
        <f t="shared" si="642"/>
        <v>3.6825000000000001</v>
      </c>
      <c r="Q3260" t="str">
        <f t="shared" si="644"/>
        <v>theater</v>
      </c>
      <c r="R3260" t="str">
        <f t="shared" si="643"/>
        <v>plays</v>
      </c>
      <c r="S3260" s="11">
        <f t="shared" si="640"/>
        <v>41982.887280092589</v>
      </c>
      <c r="T3260" s="11">
        <f t="shared" si="641"/>
        <v>42012.887280092589</v>
      </c>
    </row>
    <row r="3261" spans="1:20" ht="42.75" x14ac:dyDescent="0.4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638"/>
        <v>0.94190494131522695</v>
      </c>
      <c r="P3261">
        <f t="shared" si="642"/>
        <v>3.4883714285714285</v>
      </c>
      <c r="Q3261" t="str">
        <f t="shared" si="644"/>
        <v>theater</v>
      </c>
      <c r="R3261" t="str">
        <f t="shared" si="643"/>
        <v>plays</v>
      </c>
      <c r="S3261" s="11">
        <f t="shared" si="640"/>
        <v>42614.760937500003</v>
      </c>
      <c r="T3261" s="11">
        <f t="shared" si="641"/>
        <v>42644.165972222225</v>
      </c>
    </row>
    <row r="3262" spans="1:20" ht="42.75" x14ac:dyDescent="0.4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638"/>
        <v>0.91541559868180156</v>
      </c>
      <c r="P3262">
        <f t="shared" si="642"/>
        <v>0.23747826086956522</v>
      </c>
      <c r="Q3262" t="str">
        <f t="shared" si="644"/>
        <v>theater</v>
      </c>
      <c r="R3262" t="str">
        <f t="shared" si="643"/>
        <v>plays</v>
      </c>
      <c r="S3262" s="11">
        <f t="shared" si="640"/>
        <v>42303.672662037032</v>
      </c>
      <c r="T3262" s="11">
        <f t="shared" si="641"/>
        <v>42338.714328703703</v>
      </c>
    </row>
    <row r="3263" spans="1:20" ht="42.75" x14ac:dyDescent="0.4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638"/>
        <v>0.99547511312217196</v>
      </c>
      <c r="P3263">
        <f t="shared" si="642"/>
        <v>0.66300000000000003</v>
      </c>
      <c r="Q3263" t="str">
        <f t="shared" si="644"/>
        <v>theater</v>
      </c>
      <c r="R3263" t="str">
        <f t="shared" si="643"/>
        <v>plays</v>
      </c>
      <c r="S3263" s="11">
        <f t="shared" si="640"/>
        <v>42171.725416666668</v>
      </c>
      <c r="T3263" s="11">
        <f t="shared" si="641"/>
        <v>42201.725416666668</v>
      </c>
    </row>
    <row r="3264" spans="1:20" ht="28.5" x14ac:dyDescent="0.4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638"/>
        <v>0.97048763026012252</v>
      </c>
      <c r="P3264">
        <f t="shared" si="642"/>
        <v>3.8093939393939396</v>
      </c>
      <c r="Q3264" t="str">
        <f t="shared" si="644"/>
        <v>theater</v>
      </c>
      <c r="R3264" t="str">
        <f t="shared" si="643"/>
        <v>plays</v>
      </c>
      <c r="S3264" s="11">
        <f t="shared" si="640"/>
        <v>41964.315532407403</v>
      </c>
      <c r="T3264" s="11">
        <f t="shared" si="641"/>
        <v>41995.166666666672</v>
      </c>
    </row>
    <row r="3265" spans="1:20" ht="28.5" x14ac:dyDescent="0.4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638"/>
        <v>0.89153258016660963</v>
      </c>
      <c r="P3265">
        <f t="shared" si="642"/>
        <v>0.22984918032786883</v>
      </c>
      <c r="Q3265" t="str">
        <f t="shared" si="644"/>
        <v>theater</v>
      </c>
      <c r="R3265" t="str">
        <f t="shared" si="643"/>
        <v>plays</v>
      </c>
      <c r="S3265" s="11">
        <f t="shared" si="640"/>
        <v>42284.516064814816</v>
      </c>
      <c r="T3265" s="11">
        <f t="shared" si="641"/>
        <v>42307.875</v>
      </c>
    </row>
    <row r="3266" spans="1:20" ht="28.5" x14ac:dyDescent="0.4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si="638"/>
        <v>0.970873786407767</v>
      </c>
      <c r="P3266">
        <f t="shared" si="642"/>
        <v>1.03</v>
      </c>
      <c r="Q3266" t="str">
        <f t="shared" si="644"/>
        <v>theater</v>
      </c>
      <c r="R3266" t="str">
        <f t="shared" si="643"/>
        <v>plays</v>
      </c>
      <c r="S3266" s="11">
        <f t="shared" si="640"/>
        <v>42016.800208333334</v>
      </c>
      <c r="T3266" s="11">
        <f t="shared" si="641"/>
        <v>42032.916666666672</v>
      </c>
    </row>
    <row r="3267" spans="1:20" ht="42.75" x14ac:dyDescent="0.4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ref="O3267:O3330" si="645">$D3267/$E3267</f>
        <v>0.6097560975609756</v>
      </c>
      <c r="P3267">
        <f t="shared" si="642"/>
        <v>1.7712000000000001</v>
      </c>
      <c r="Q3267" t="str">
        <f t="shared" si="644"/>
        <v>theater</v>
      </c>
      <c r="R3267" t="str">
        <f t="shared" si="643"/>
        <v>plays</v>
      </c>
      <c r="S3267" s="11">
        <f t="shared" ref="S3267:S3330" si="646">(((J3267/60)/60)/24)+DATE(1970,1,1)</f>
        <v>42311.711979166663</v>
      </c>
      <c r="T3267" s="11">
        <f t="shared" ref="T3267:T3330" si="647">(((I3267/60)/60)/24)+DATE(1970,1,1)</f>
        <v>42341.708333333328</v>
      </c>
    </row>
    <row r="3268" spans="1:20" ht="42.75" x14ac:dyDescent="0.4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645"/>
        <v>0.76171131141297443</v>
      </c>
      <c r="P3268">
        <f t="shared" si="642"/>
        <v>2.9174074074074072</v>
      </c>
      <c r="Q3268" t="str">
        <f t="shared" si="644"/>
        <v>theater</v>
      </c>
      <c r="R3268" t="str">
        <f t="shared" si="643"/>
        <v>plays</v>
      </c>
      <c r="S3268" s="11">
        <f t="shared" si="646"/>
        <v>42136.536134259266</v>
      </c>
      <c r="T3268" s="11">
        <f t="shared" si="647"/>
        <v>42167.875</v>
      </c>
    </row>
    <row r="3269" spans="1:20" ht="42.75" x14ac:dyDescent="0.4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645"/>
        <v>0.97943192948090108</v>
      </c>
      <c r="P3269">
        <f t="shared" si="642"/>
        <v>2.5525000000000002</v>
      </c>
      <c r="Q3269" t="str">
        <f t="shared" si="644"/>
        <v>theater</v>
      </c>
      <c r="R3269" t="str">
        <f t="shared" si="643"/>
        <v>plays</v>
      </c>
      <c r="S3269" s="11">
        <f t="shared" si="646"/>
        <v>42172.757638888885</v>
      </c>
      <c r="T3269" s="11">
        <f t="shared" si="647"/>
        <v>42202.757638888885</v>
      </c>
    </row>
    <row r="3270" spans="1:20" ht="42.75" x14ac:dyDescent="0.4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645"/>
        <v>0.78125</v>
      </c>
      <c r="P3270">
        <f t="shared" si="642"/>
        <v>0.17066666666666666</v>
      </c>
      <c r="Q3270" t="str">
        <f t="shared" si="644"/>
        <v>theater</v>
      </c>
      <c r="R3270" t="str">
        <f t="shared" si="643"/>
        <v>plays</v>
      </c>
      <c r="S3270" s="11">
        <f t="shared" si="646"/>
        <v>42590.90425925926</v>
      </c>
      <c r="T3270" s="11">
        <f t="shared" si="647"/>
        <v>42606.90425925926</v>
      </c>
    </row>
    <row r="3271" spans="1:20" ht="42.75" x14ac:dyDescent="0.4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645"/>
        <v>0.98522167487684731</v>
      </c>
      <c r="P3271">
        <f t="shared" si="642"/>
        <v>4.0599999999999996</v>
      </c>
      <c r="Q3271" t="str">
        <f t="shared" si="644"/>
        <v>theater</v>
      </c>
      <c r="R3271" t="str">
        <f t="shared" si="643"/>
        <v>plays</v>
      </c>
      <c r="S3271" s="11">
        <f t="shared" si="646"/>
        <v>42137.395798611105</v>
      </c>
      <c r="T3271" s="11">
        <f t="shared" si="647"/>
        <v>42171.458333333328</v>
      </c>
    </row>
    <row r="3272" spans="1:20" ht="42.75" x14ac:dyDescent="0.4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645"/>
        <v>0.98360655737704916</v>
      </c>
      <c r="P3272">
        <f t="shared" si="642"/>
        <v>0.22875000000000001</v>
      </c>
      <c r="Q3272" t="str">
        <f t="shared" si="644"/>
        <v>theater</v>
      </c>
      <c r="R3272" t="str">
        <f t="shared" si="643"/>
        <v>plays</v>
      </c>
      <c r="S3272" s="11">
        <f t="shared" si="646"/>
        <v>42167.533159722225</v>
      </c>
      <c r="T3272" s="11">
        <f t="shared" si="647"/>
        <v>42197.533159722225</v>
      </c>
    </row>
    <row r="3273" spans="1:20" x14ac:dyDescent="0.4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645"/>
        <v>0.76923076923076927</v>
      </c>
      <c r="P3273">
        <f t="shared" ref="P3273:P3336" si="648">AVERAGE($E3273/$D3272)</f>
        <v>1.0833333333333333</v>
      </c>
      <c r="Q3273" t="str">
        <f t="shared" si="644"/>
        <v>theater</v>
      </c>
      <c r="R3273" t="str">
        <f t="shared" si="643"/>
        <v>plays</v>
      </c>
      <c r="S3273" s="11">
        <f t="shared" si="646"/>
        <v>41915.437210648146</v>
      </c>
      <c r="T3273" s="11">
        <f t="shared" si="647"/>
        <v>41945.478877314818</v>
      </c>
    </row>
    <row r="3274" spans="1:20" ht="42.75" x14ac:dyDescent="0.4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645"/>
        <v>0.64754257592436704</v>
      </c>
      <c r="P3274">
        <f t="shared" si="648"/>
        <v>10.295333333333334</v>
      </c>
      <c r="Q3274" t="str">
        <f t="shared" si="644"/>
        <v>theater</v>
      </c>
      <c r="R3274" t="str">
        <f t="shared" si="643"/>
        <v>plays</v>
      </c>
      <c r="S3274" s="11">
        <f t="shared" si="646"/>
        <v>42284.500104166669</v>
      </c>
      <c r="T3274" s="11">
        <f t="shared" si="647"/>
        <v>42314.541770833333</v>
      </c>
    </row>
    <row r="3275" spans="1:20" ht="42.75" x14ac:dyDescent="0.4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645"/>
        <v>0.93109869646182497</v>
      </c>
      <c r="P3275">
        <f t="shared" si="648"/>
        <v>0.42959999999999998</v>
      </c>
      <c r="Q3275" t="str">
        <f t="shared" si="644"/>
        <v>theater</v>
      </c>
      <c r="R3275" t="str">
        <f t="shared" ref="R3275:R3338" si="649">RIGHT(N3275,5)</f>
        <v>plays</v>
      </c>
      <c r="S3275" s="11">
        <f t="shared" si="646"/>
        <v>42611.801412037035</v>
      </c>
      <c r="T3275" s="11">
        <f t="shared" si="647"/>
        <v>42627.791666666672</v>
      </c>
    </row>
    <row r="3276" spans="1:20" ht="42.75" x14ac:dyDescent="0.4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645"/>
        <v>0.98694683221903856</v>
      </c>
      <c r="P3276">
        <f t="shared" si="648"/>
        <v>3.92625</v>
      </c>
      <c r="Q3276" t="str">
        <f t="shared" si="644"/>
        <v>theater</v>
      </c>
      <c r="R3276" t="str">
        <f t="shared" si="649"/>
        <v>plays</v>
      </c>
      <c r="S3276" s="11">
        <f t="shared" si="646"/>
        <v>42400.704537037032</v>
      </c>
      <c r="T3276" s="11">
        <f t="shared" si="647"/>
        <v>42444.875</v>
      </c>
    </row>
    <row r="3277" spans="1:20" ht="42.75" x14ac:dyDescent="0.4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645"/>
        <v>0.99722991689750695</v>
      </c>
      <c r="P3277">
        <f t="shared" si="648"/>
        <v>0.11645161290322581</v>
      </c>
      <c r="Q3277" t="str">
        <f t="shared" si="644"/>
        <v>theater</v>
      </c>
      <c r="R3277" t="str">
        <f t="shared" si="649"/>
        <v>plays</v>
      </c>
      <c r="S3277" s="11">
        <f t="shared" si="646"/>
        <v>42017.88045138889</v>
      </c>
      <c r="T3277" s="11">
        <f t="shared" si="647"/>
        <v>42044.1875</v>
      </c>
    </row>
    <row r="3278" spans="1:20" ht="42.75" x14ac:dyDescent="0.4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645"/>
        <v>0.85583872194750854</v>
      </c>
      <c r="P3278">
        <f t="shared" si="648"/>
        <v>2.9211111111111112</v>
      </c>
      <c r="Q3278" t="str">
        <f t="shared" si="644"/>
        <v>theater</v>
      </c>
      <c r="R3278" t="str">
        <f t="shared" si="649"/>
        <v>plays</v>
      </c>
      <c r="S3278" s="11">
        <f t="shared" si="646"/>
        <v>42426.949988425928</v>
      </c>
      <c r="T3278" s="11">
        <f t="shared" si="647"/>
        <v>42461.165972222225</v>
      </c>
    </row>
    <row r="3279" spans="1:20" ht="42.75" x14ac:dyDescent="0.4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645"/>
        <v>0.92081031307550643</v>
      </c>
      <c r="P3279">
        <f t="shared" si="648"/>
        <v>1.2066666666666668</v>
      </c>
      <c r="Q3279" t="str">
        <f t="shared" si="644"/>
        <v>theater</v>
      </c>
      <c r="R3279" t="str">
        <f t="shared" si="649"/>
        <v>plays</v>
      </c>
      <c r="S3279" s="11">
        <f t="shared" si="646"/>
        <v>41931.682939814818</v>
      </c>
      <c r="T3279" s="11">
        <f t="shared" si="647"/>
        <v>41961.724606481483</v>
      </c>
    </row>
    <row r="3280" spans="1:20" ht="42.75" x14ac:dyDescent="0.4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645"/>
        <v>0.96711798839458418</v>
      </c>
      <c r="P3280">
        <f t="shared" si="648"/>
        <v>0.51700000000000002</v>
      </c>
      <c r="Q3280" t="str">
        <f t="shared" si="644"/>
        <v>theater</v>
      </c>
      <c r="R3280" t="str">
        <f t="shared" si="649"/>
        <v>plays</v>
      </c>
      <c r="S3280" s="11">
        <f t="shared" si="646"/>
        <v>42124.848414351851</v>
      </c>
      <c r="T3280" s="11">
        <f t="shared" si="647"/>
        <v>42154.848414351851</v>
      </c>
    </row>
    <row r="3281" spans="1:20" ht="42.75" x14ac:dyDescent="0.4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645"/>
        <v>0.87507543753771877</v>
      </c>
      <c r="P3281">
        <f t="shared" si="648"/>
        <v>2.6511999999999998</v>
      </c>
      <c r="Q3281" t="str">
        <f t="shared" si="644"/>
        <v>theater</v>
      </c>
      <c r="R3281" t="str">
        <f t="shared" si="649"/>
        <v>plays</v>
      </c>
      <c r="S3281" s="11">
        <f t="shared" si="646"/>
        <v>42431.102534722217</v>
      </c>
      <c r="T3281" s="11">
        <f t="shared" si="647"/>
        <v>42461.06086805556</v>
      </c>
    </row>
    <row r="3282" spans="1:20" ht="42.75" x14ac:dyDescent="0.4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645"/>
        <v>0.970873786407767</v>
      </c>
      <c r="P3282">
        <f t="shared" si="648"/>
        <v>0.35517241379310344</v>
      </c>
      <c r="Q3282" t="str">
        <f t="shared" si="644"/>
        <v>theater</v>
      </c>
      <c r="R3282" t="str">
        <f t="shared" si="649"/>
        <v>plays</v>
      </c>
      <c r="S3282" s="11">
        <f t="shared" si="646"/>
        <v>42121.756921296299</v>
      </c>
      <c r="T3282" s="11">
        <f t="shared" si="647"/>
        <v>42156.208333333328</v>
      </c>
    </row>
    <row r="3283" spans="1:20" ht="28.5" x14ac:dyDescent="0.4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645"/>
        <v>0.82236842105263153</v>
      </c>
      <c r="P3283">
        <f t="shared" si="648"/>
        <v>3.04</v>
      </c>
      <c r="Q3283" t="str">
        <f t="shared" si="644"/>
        <v>theater</v>
      </c>
      <c r="R3283" t="str">
        <f t="shared" si="649"/>
        <v>plays</v>
      </c>
      <c r="S3283" s="11">
        <f t="shared" si="646"/>
        <v>42219.019733796296</v>
      </c>
      <c r="T3283" s="11">
        <f t="shared" si="647"/>
        <v>42249.019733796296</v>
      </c>
    </row>
    <row r="3284" spans="1:20" ht="42.75" x14ac:dyDescent="0.4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645"/>
        <v>0.97421473578353579</v>
      </c>
      <c r="P3284">
        <f t="shared" si="648"/>
        <v>6.3640999999999996</v>
      </c>
      <c r="Q3284" t="str">
        <f t="shared" si="644"/>
        <v>theater</v>
      </c>
      <c r="R3284" t="str">
        <f t="shared" si="649"/>
        <v>plays</v>
      </c>
      <c r="S3284" s="11">
        <f t="shared" si="646"/>
        <v>42445.19430555556</v>
      </c>
      <c r="T3284" s="11">
        <f t="shared" si="647"/>
        <v>42489.19430555556</v>
      </c>
    </row>
    <row r="3285" spans="1:20" ht="42.75" x14ac:dyDescent="0.4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645"/>
        <v>0.95465393794749398</v>
      </c>
      <c r="P3285">
        <f t="shared" si="648"/>
        <v>2.7032258064516129E-2</v>
      </c>
      <c r="Q3285" t="str">
        <f t="shared" si="644"/>
        <v>theater</v>
      </c>
      <c r="R3285" t="str">
        <f t="shared" si="649"/>
        <v>plays</v>
      </c>
      <c r="S3285" s="11">
        <f t="shared" si="646"/>
        <v>42379.74418981481</v>
      </c>
      <c r="T3285" s="11">
        <f t="shared" si="647"/>
        <v>42410.875</v>
      </c>
    </row>
    <row r="3286" spans="1:20" ht="42.75" x14ac:dyDescent="0.4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645"/>
        <v>0.98425196850393704</v>
      </c>
      <c r="P3286">
        <f t="shared" si="648"/>
        <v>3.81</v>
      </c>
      <c r="Q3286" t="str">
        <f t="shared" si="644"/>
        <v>theater</v>
      </c>
      <c r="R3286" t="str">
        <f t="shared" si="649"/>
        <v>plays</v>
      </c>
      <c r="S3286" s="11">
        <f t="shared" si="646"/>
        <v>42380.884872685187</v>
      </c>
      <c r="T3286" s="11">
        <f t="shared" si="647"/>
        <v>42398.249305555553</v>
      </c>
    </row>
    <row r="3287" spans="1:20" x14ac:dyDescent="0.4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645"/>
        <v>0.89204139900071378</v>
      </c>
      <c r="P3287">
        <f t="shared" si="648"/>
        <v>1.8680000000000001</v>
      </c>
      <c r="Q3287" t="str">
        <f t="shared" si="644"/>
        <v>theater</v>
      </c>
      <c r="R3287" t="str">
        <f t="shared" si="649"/>
        <v>plays</v>
      </c>
      <c r="S3287" s="11">
        <f t="shared" si="646"/>
        <v>42762.942430555559</v>
      </c>
      <c r="T3287" s="11">
        <f t="shared" si="647"/>
        <v>42794.208333333328</v>
      </c>
    </row>
    <row r="3288" spans="1:20" ht="42.75" x14ac:dyDescent="0.4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645"/>
        <v>0.98264002620373403</v>
      </c>
      <c r="P3288">
        <f t="shared" si="648"/>
        <v>3.0536107221444291</v>
      </c>
      <c r="Q3288" t="str">
        <f t="shared" si="644"/>
        <v>theater</v>
      </c>
      <c r="R3288" t="str">
        <f t="shared" si="649"/>
        <v>plays</v>
      </c>
      <c r="S3288" s="11">
        <f t="shared" si="646"/>
        <v>42567.840069444443</v>
      </c>
      <c r="T3288" s="11">
        <f t="shared" si="647"/>
        <v>42597.840069444443</v>
      </c>
    </row>
    <row r="3289" spans="1:20" ht="28.5" x14ac:dyDescent="0.4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645"/>
        <v>1</v>
      </c>
      <c r="P3289">
        <f t="shared" si="648"/>
        <v>0.16666666666666666</v>
      </c>
      <c r="Q3289" t="str">
        <f t="shared" si="644"/>
        <v>theater</v>
      </c>
      <c r="R3289" t="str">
        <f t="shared" si="649"/>
        <v>plays</v>
      </c>
      <c r="S3289" s="11">
        <f t="shared" si="646"/>
        <v>42311.750324074077</v>
      </c>
      <c r="T3289" s="11">
        <f t="shared" si="647"/>
        <v>42336.750324074077</v>
      </c>
    </row>
    <row r="3290" spans="1:20" ht="42.75" x14ac:dyDescent="0.4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645"/>
        <v>0.99735799866154562</v>
      </c>
      <c r="P3290">
        <f t="shared" si="648"/>
        <v>4.0105959999999996</v>
      </c>
      <c r="Q3290" t="str">
        <f t="shared" si="644"/>
        <v>theater</v>
      </c>
      <c r="R3290" t="str">
        <f t="shared" si="649"/>
        <v>plays</v>
      </c>
      <c r="S3290" s="11">
        <f t="shared" si="646"/>
        <v>42505.774479166663</v>
      </c>
      <c r="T3290" s="11">
        <f t="shared" si="647"/>
        <v>42541.958333333328</v>
      </c>
    </row>
    <row r="3291" spans="1:20" ht="42.75" x14ac:dyDescent="0.4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645"/>
        <v>0.75164233850964357</v>
      </c>
      <c r="P3291">
        <f t="shared" si="648"/>
        <v>6.6520999999999997E-2</v>
      </c>
      <c r="Q3291" t="str">
        <f t="shared" si="644"/>
        <v>theater</v>
      </c>
      <c r="R3291" t="str">
        <f t="shared" si="649"/>
        <v>plays</v>
      </c>
      <c r="S3291" s="11">
        <f t="shared" si="646"/>
        <v>42758.368078703701</v>
      </c>
      <c r="T3291" s="11">
        <f t="shared" si="647"/>
        <v>42786.368078703701</v>
      </c>
    </row>
    <row r="3292" spans="1:20" ht="71.25" x14ac:dyDescent="0.4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645"/>
        <v>0.82508250825082508</v>
      </c>
      <c r="P3292">
        <f t="shared" si="648"/>
        <v>4.8479999999999999</v>
      </c>
      <c r="Q3292" t="str">
        <f t="shared" si="644"/>
        <v>theater</v>
      </c>
      <c r="R3292" t="str">
        <f t="shared" si="649"/>
        <v>plays</v>
      </c>
      <c r="S3292" s="11">
        <f t="shared" si="646"/>
        <v>42775.51494212963</v>
      </c>
      <c r="T3292" s="11">
        <f t="shared" si="647"/>
        <v>42805.51494212963</v>
      </c>
    </row>
    <row r="3293" spans="1:20" ht="42.75" x14ac:dyDescent="0.4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645"/>
        <v>0.8771929824561403</v>
      </c>
      <c r="P3293">
        <f t="shared" si="648"/>
        <v>0.28499999999999998</v>
      </c>
      <c r="Q3293" t="str">
        <f t="shared" si="644"/>
        <v>theater</v>
      </c>
      <c r="R3293" t="str">
        <f t="shared" si="649"/>
        <v>plays</v>
      </c>
      <c r="S3293" s="11">
        <f t="shared" si="646"/>
        <v>42232.702546296292</v>
      </c>
      <c r="T3293" s="11">
        <f t="shared" si="647"/>
        <v>42264.165972222225</v>
      </c>
    </row>
    <row r="3294" spans="1:20" ht="42.75" x14ac:dyDescent="0.4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645"/>
        <v>0.34948096885813151</v>
      </c>
      <c r="P3294">
        <f t="shared" si="648"/>
        <v>0.57799999999999996</v>
      </c>
      <c r="Q3294" t="str">
        <f t="shared" si="644"/>
        <v>theater</v>
      </c>
      <c r="R3294" t="str">
        <f t="shared" si="649"/>
        <v>plays</v>
      </c>
      <c r="S3294" s="11">
        <f t="shared" si="646"/>
        <v>42282.770231481481</v>
      </c>
      <c r="T3294" s="11">
        <f t="shared" si="647"/>
        <v>42342.811898148153</v>
      </c>
    </row>
    <row r="3295" spans="1:20" ht="57" x14ac:dyDescent="0.4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645"/>
        <v>0.58670143415906129</v>
      </c>
      <c r="P3295">
        <f t="shared" si="648"/>
        <v>75.940594059405939</v>
      </c>
      <c r="Q3295" t="str">
        <f t="shared" ref="Q3295:Q3358" si="650">LEFT(N3295,7)</f>
        <v>theater</v>
      </c>
      <c r="R3295" t="str">
        <f t="shared" si="649"/>
        <v>plays</v>
      </c>
      <c r="S3295" s="11">
        <f t="shared" si="646"/>
        <v>42768.425370370373</v>
      </c>
      <c r="T3295" s="11">
        <f t="shared" si="647"/>
        <v>42798.425370370373</v>
      </c>
    </row>
    <row r="3296" spans="1:20" ht="42.75" x14ac:dyDescent="0.4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645"/>
        <v>0.84507042253521125</v>
      </c>
      <c r="P3296">
        <f t="shared" si="648"/>
        <v>0.15777777777777777</v>
      </c>
      <c r="Q3296" t="str">
        <f t="shared" si="650"/>
        <v>theater</v>
      </c>
      <c r="R3296" t="str">
        <f t="shared" si="649"/>
        <v>plays</v>
      </c>
      <c r="S3296" s="11">
        <f t="shared" si="646"/>
        <v>42141.541134259256</v>
      </c>
      <c r="T3296" s="11">
        <f t="shared" si="647"/>
        <v>42171.541134259256</v>
      </c>
    </row>
    <row r="3297" spans="1:20" ht="42.75" x14ac:dyDescent="0.4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645"/>
        <v>0.97220871932334274</v>
      </c>
      <c r="P3297">
        <f t="shared" si="648"/>
        <v>1.2000166666666667</v>
      </c>
      <c r="Q3297" t="str">
        <f t="shared" si="650"/>
        <v>theater</v>
      </c>
      <c r="R3297" t="str">
        <f t="shared" si="649"/>
        <v>plays</v>
      </c>
      <c r="S3297" s="11">
        <f t="shared" si="646"/>
        <v>42609.442465277782</v>
      </c>
      <c r="T3297" s="11">
        <f t="shared" si="647"/>
        <v>42639.442465277782</v>
      </c>
    </row>
    <row r="3298" spans="1:20" ht="42.75" x14ac:dyDescent="0.4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645"/>
        <v>0.69412309116149928</v>
      </c>
      <c r="P3298">
        <f t="shared" si="648"/>
        <v>3.0871428571428572</v>
      </c>
      <c r="Q3298" t="str">
        <f t="shared" si="650"/>
        <v>theater</v>
      </c>
      <c r="R3298" t="str">
        <f t="shared" si="649"/>
        <v>plays</v>
      </c>
      <c r="S3298" s="11">
        <f t="shared" si="646"/>
        <v>42309.756620370375</v>
      </c>
      <c r="T3298" s="11">
        <f t="shared" si="647"/>
        <v>42330.916666666672</v>
      </c>
    </row>
    <row r="3299" spans="1:20" ht="42.75" x14ac:dyDescent="0.4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645"/>
        <v>0.99927325581395354</v>
      </c>
      <c r="P3299">
        <f t="shared" si="648"/>
        <v>3.6693333333333333</v>
      </c>
      <c r="Q3299" t="str">
        <f t="shared" si="650"/>
        <v>theater</v>
      </c>
      <c r="R3299" t="str">
        <f t="shared" si="649"/>
        <v>plays</v>
      </c>
      <c r="S3299" s="11">
        <f t="shared" si="646"/>
        <v>42193.771481481483</v>
      </c>
      <c r="T3299" s="11">
        <f t="shared" si="647"/>
        <v>42212.957638888889</v>
      </c>
    </row>
    <row r="3300" spans="1:20" ht="42.75" x14ac:dyDescent="0.4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645"/>
        <v>0.98299420033421803</v>
      </c>
      <c r="P3300">
        <f t="shared" si="648"/>
        <v>1.8496363636363637</v>
      </c>
      <c r="Q3300" t="str">
        <f t="shared" si="650"/>
        <v>theater</v>
      </c>
      <c r="R3300" t="str">
        <f t="shared" si="649"/>
        <v>plays</v>
      </c>
      <c r="S3300" s="11">
        <f t="shared" si="646"/>
        <v>42239.957962962959</v>
      </c>
      <c r="T3300" s="11">
        <f t="shared" si="647"/>
        <v>42260</v>
      </c>
    </row>
    <row r="3301" spans="1:20" ht="42.75" x14ac:dyDescent="0.4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645"/>
        <v>0.86058519793459554</v>
      </c>
      <c r="P3301">
        <f t="shared" si="648"/>
        <v>0.34860000000000002</v>
      </c>
      <c r="Q3301" t="str">
        <f t="shared" si="650"/>
        <v>theater</v>
      </c>
      <c r="R3301" t="str">
        <f t="shared" si="649"/>
        <v>plays</v>
      </c>
      <c r="S3301" s="11">
        <f t="shared" si="646"/>
        <v>42261.917395833334</v>
      </c>
      <c r="T3301" s="11">
        <f t="shared" si="647"/>
        <v>42291.917395833334</v>
      </c>
    </row>
    <row r="3302" spans="1:20" ht="42.75" x14ac:dyDescent="0.4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645"/>
        <v>0.73439412484700117</v>
      </c>
      <c r="P3302">
        <f t="shared" si="648"/>
        <v>1.3616666666666666</v>
      </c>
      <c r="Q3302" t="str">
        <f t="shared" si="650"/>
        <v>theater</v>
      </c>
      <c r="R3302" t="str">
        <f t="shared" si="649"/>
        <v>plays</v>
      </c>
      <c r="S3302" s="11">
        <f t="shared" si="646"/>
        <v>42102.743773148148</v>
      </c>
      <c r="T3302" s="11">
        <f t="shared" si="647"/>
        <v>42123.743773148148</v>
      </c>
    </row>
    <row r="3303" spans="1:20" ht="42.75" x14ac:dyDescent="0.4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645"/>
        <v>0.7492507492507493</v>
      </c>
      <c r="P3303">
        <f t="shared" si="648"/>
        <v>1.3346666666666667</v>
      </c>
      <c r="Q3303" t="str">
        <f t="shared" si="650"/>
        <v>theater</v>
      </c>
      <c r="R3303" t="str">
        <f t="shared" si="649"/>
        <v>plays</v>
      </c>
      <c r="S3303" s="11">
        <f t="shared" si="646"/>
        <v>42538.73583333334</v>
      </c>
      <c r="T3303" s="11">
        <f t="shared" si="647"/>
        <v>42583.290972222225</v>
      </c>
    </row>
    <row r="3304" spans="1:20" x14ac:dyDescent="0.4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645"/>
        <v>0.9671848013816926</v>
      </c>
      <c r="P3304">
        <f t="shared" si="648"/>
        <v>2.895</v>
      </c>
      <c r="Q3304" t="str">
        <f t="shared" si="650"/>
        <v>theater</v>
      </c>
      <c r="R3304" t="str">
        <f t="shared" si="649"/>
        <v>plays</v>
      </c>
      <c r="S3304" s="11">
        <f t="shared" si="646"/>
        <v>42681.35157407407</v>
      </c>
      <c r="T3304" s="11">
        <f t="shared" si="647"/>
        <v>42711.35157407407</v>
      </c>
    </row>
    <row r="3305" spans="1:20" ht="42.75" x14ac:dyDescent="0.4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645"/>
        <v>0.86289549376797703</v>
      </c>
      <c r="P3305">
        <f t="shared" si="648"/>
        <v>0.24833333333333332</v>
      </c>
      <c r="Q3305" t="str">
        <f t="shared" si="650"/>
        <v>theater</v>
      </c>
      <c r="R3305" t="str">
        <f t="shared" si="649"/>
        <v>plays</v>
      </c>
      <c r="S3305" s="11">
        <f t="shared" si="646"/>
        <v>42056.65143518518</v>
      </c>
      <c r="T3305" s="11">
        <f t="shared" si="647"/>
        <v>42091.609768518523</v>
      </c>
    </row>
    <row r="3306" spans="1:20" ht="42.75" x14ac:dyDescent="0.4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645"/>
        <v>0.95678520172221337</v>
      </c>
      <c r="P3306">
        <f t="shared" si="648"/>
        <v>8.7097222222222221</v>
      </c>
      <c r="Q3306" t="str">
        <f t="shared" si="650"/>
        <v>theater</v>
      </c>
      <c r="R3306" t="str">
        <f t="shared" si="649"/>
        <v>plays</v>
      </c>
      <c r="S3306" s="11">
        <f t="shared" si="646"/>
        <v>42696.624444444446</v>
      </c>
      <c r="T3306" s="11">
        <f t="shared" si="647"/>
        <v>42726.624444444446</v>
      </c>
    </row>
    <row r="3307" spans="1:20" ht="42.75" x14ac:dyDescent="0.4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645"/>
        <v>0.98015192354814995</v>
      </c>
      <c r="P3307">
        <f t="shared" si="648"/>
        <v>0.27206666666666668</v>
      </c>
      <c r="Q3307" t="str">
        <f t="shared" si="650"/>
        <v>theater</v>
      </c>
      <c r="R3307" t="str">
        <f t="shared" si="649"/>
        <v>plays</v>
      </c>
      <c r="S3307" s="11">
        <f t="shared" si="646"/>
        <v>42186.855879629627</v>
      </c>
      <c r="T3307" s="11">
        <f t="shared" si="647"/>
        <v>42216.855879629627</v>
      </c>
    </row>
    <row r="3308" spans="1:20" ht="57" x14ac:dyDescent="0.4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645"/>
        <v>0.57034220532319391</v>
      </c>
      <c r="P3308">
        <f t="shared" si="648"/>
        <v>0.65749999999999997</v>
      </c>
      <c r="Q3308" t="str">
        <f t="shared" si="650"/>
        <v>theater</v>
      </c>
      <c r="R3308" t="str">
        <f t="shared" si="649"/>
        <v>plays</v>
      </c>
      <c r="S3308" s="11">
        <f t="shared" si="646"/>
        <v>42493.219236111108</v>
      </c>
      <c r="T3308" s="11">
        <f t="shared" si="647"/>
        <v>42531.125</v>
      </c>
    </row>
    <row r="3309" spans="1:20" ht="42.75" x14ac:dyDescent="0.4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645"/>
        <v>0.9373828271466067</v>
      </c>
      <c r="P3309">
        <f t="shared" si="648"/>
        <v>0.71119999999999994</v>
      </c>
      <c r="Q3309" t="str">
        <f t="shared" si="650"/>
        <v>theater</v>
      </c>
      <c r="R3309" t="str">
        <f t="shared" si="649"/>
        <v>plays</v>
      </c>
      <c r="S3309" s="11">
        <f t="shared" si="646"/>
        <v>42475.057164351849</v>
      </c>
      <c r="T3309" s="11">
        <f t="shared" si="647"/>
        <v>42505.057164351849</v>
      </c>
    </row>
    <row r="3310" spans="1:20" ht="42.75" x14ac:dyDescent="0.4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645"/>
        <v>0.81775700934579443</v>
      </c>
      <c r="P3310">
        <f t="shared" si="648"/>
        <v>4.28</v>
      </c>
      <c r="Q3310" t="str">
        <f t="shared" si="650"/>
        <v>theater</v>
      </c>
      <c r="R3310" t="str">
        <f t="shared" si="649"/>
        <v>plays</v>
      </c>
      <c r="S3310" s="11">
        <f t="shared" si="646"/>
        <v>42452.876909722225</v>
      </c>
      <c r="T3310" s="11">
        <f t="shared" si="647"/>
        <v>42473.876909722225</v>
      </c>
    </row>
    <row r="3311" spans="1:20" ht="28.5" x14ac:dyDescent="0.4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645"/>
        <v>0.62724014336917566</v>
      </c>
      <c r="P3311">
        <f t="shared" si="648"/>
        <v>0.15942857142857142</v>
      </c>
      <c r="Q3311" t="str">
        <f t="shared" si="650"/>
        <v>theater</v>
      </c>
      <c r="R3311" t="str">
        <f t="shared" si="649"/>
        <v>plays</v>
      </c>
      <c r="S3311" s="11">
        <f t="shared" si="646"/>
        <v>42628.650208333333</v>
      </c>
      <c r="T3311" s="11">
        <f t="shared" si="647"/>
        <v>42659.650208333333</v>
      </c>
    </row>
    <row r="3312" spans="1:20" ht="28.5" x14ac:dyDescent="0.4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645"/>
        <v>0.99923136049192929</v>
      </c>
      <c r="P3312">
        <f t="shared" si="648"/>
        <v>18.585714285714285</v>
      </c>
      <c r="Q3312" t="str">
        <f t="shared" si="650"/>
        <v>theater</v>
      </c>
      <c r="R3312" t="str">
        <f t="shared" si="649"/>
        <v>plays</v>
      </c>
      <c r="S3312" s="11">
        <f t="shared" si="646"/>
        <v>42253.928530092591</v>
      </c>
      <c r="T3312" s="11">
        <f t="shared" si="647"/>
        <v>42283.928530092591</v>
      </c>
    </row>
    <row r="3313" spans="1:20" ht="42.75" x14ac:dyDescent="0.4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645"/>
        <v>0.91041514930808454</v>
      </c>
      <c r="P3313">
        <f t="shared" si="648"/>
        <v>0.42246153846153844</v>
      </c>
      <c r="Q3313" t="str">
        <f t="shared" si="650"/>
        <v>theater</v>
      </c>
      <c r="R3313" t="str">
        <f t="shared" si="649"/>
        <v>plays</v>
      </c>
      <c r="S3313" s="11">
        <f t="shared" si="646"/>
        <v>42264.29178240741</v>
      </c>
      <c r="T3313" s="11">
        <f t="shared" si="647"/>
        <v>42294.29178240741</v>
      </c>
    </row>
    <row r="3314" spans="1:20" ht="42.75" x14ac:dyDescent="0.4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645"/>
        <v>0.99960015993602558</v>
      </c>
      <c r="P3314">
        <f t="shared" si="648"/>
        <v>1.0004</v>
      </c>
      <c r="Q3314" t="str">
        <f t="shared" si="650"/>
        <v>theater</v>
      </c>
      <c r="R3314" t="str">
        <f t="shared" si="649"/>
        <v>plays</v>
      </c>
      <c r="S3314" s="11">
        <f t="shared" si="646"/>
        <v>42664.809560185182</v>
      </c>
      <c r="T3314" s="11">
        <f t="shared" si="647"/>
        <v>42685.916666666672</v>
      </c>
    </row>
    <row r="3315" spans="1:20" ht="42.75" x14ac:dyDescent="0.4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645"/>
        <v>0.86169754416199917</v>
      </c>
      <c r="P3315">
        <f t="shared" si="648"/>
        <v>0.9284</v>
      </c>
      <c r="Q3315" t="str">
        <f t="shared" si="650"/>
        <v>theater</v>
      </c>
      <c r="R3315" t="str">
        <f t="shared" si="649"/>
        <v>plays</v>
      </c>
      <c r="S3315" s="11">
        <f t="shared" si="646"/>
        <v>42382.244409722218</v>
      </c>
      <c r="T3315" s="11">
        <f t="shared" si="647"/>
        <v>42396.041666666672</v>
      </c>
    </row>
    <row r="3316" spans="1:20" ht="42.75" x14ac:dyDescent="0.4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645"/>
        <v>0.47449584816132861</v>
      </c>
      <c r="P3316">
        <f t="shared" si="648"/>
        <v>0.84299999999999997</v>
      </c>
      <c r="Q3316" t="str">
        <f t="shared" si="650"/>
        <v>theater</v>
      </c>
      <c r="R3316" t="str">
        <f t="shared" si="649"/>
        <v>plays</v>
      </c>
      <c r="S3316" s="11">
        <f t="shared" si="646"/>
        <v>42105.267488425925</v>
      </c>
      <c r="T3316" s="11">
        <f t="shared" si="647"/>
        <v>42132.836805555555</v>
      </c>
    </row>
    <row r="3317" spans="1:20" ht="42.75" x14ac:dyDescent="0.4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645"/>
        <v>0.90909090909090906</v>
      </c>
      <c r="P3317">
        <f t="shared" si="648"/>
        <v>5.5</v>
      </c>
      <c r="Q3317" t="str">
        <f t="shared" si="650"/>
        <v>theater</v>
      </c>
      <c r="R3317" t="str">
        <f t="shared" si="649"/>
        <v>plays</v>
      </c>
      <c r="S3317" s="11">
        <f t="shared" si="646"/>
        <v>42466.303715277783</v>
      </c>
      <c r="T3317" s="11">
        <f t="shared" si="647"/>
        <v>42496.303715277783</v>
      </c>
    </row>
    <row r="3318" spans="1:20" ht="71.25" x14ac:dyDescent="0.4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645"/>
        <v>0.99913340903944603</v>
      </c>
      <c r="P3318">
        <f t="shared" si="648"/>
        <v>2.936795</v>
      </c>
      <c r="Q3318" t="str">
        <f t="shared" si="650"/>
        <v>theater</v>
      </c>
      <c r="R3318" t="str">
        <f t="shared" si="649"/>
        <v>plays</v>
      </c>
      <c r="S3318" s="11">
        <f t="shared" si="646"/>
        <v>41826.871238425927</v>
      </c>
      <c r="T3318" s="11">
        <f t="shared" si="647"/>
        <v>41859.57916666667</v>
      </c>
    </row>
    <row r="3319" spans="1:20" ht="42.75" x14ac:dyDescent="0.4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645"/>
        <v>0.94170403587443952</v>
      </c>
      <c r="P3319">
        <f t="shared" si="648"/>
        <v>9.4998721990287124E-2</v>
      </c>
      <c r="Q3319" t="str">
        <f t="shared" si="650"/>
        <v>theater</v>
      </c>
      <c r="R3319" t="str">
        <f t="shared" si="649"/>
        <v>plays</v>
      </c>
      <c r="S3319" s="11">
        <f t="shared" si="646"/>
        <v>42499.039629629624</v>
      </c>
      <c r="T3319" s="11">
        <f t="shared" si="647"/>
        <v>42529.039629629624</v>
      </c>
    </row>
    <row r="3320" spans="1:20" ht="28.5" x14ac:dyDescent="0.4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645"/>
        <v>0.79617834394904463</v>
      </c>
      <c r="P3320">
        <f t="shared" si="648"/>
        <v>2.3923809523809525</v>
      </c>
      <c r="Q3320" t="str">
        <f t="shared" si="650"/>
        <v>theater</v>
      </c>
      <c r="R3320" t="str">
        <f t="shared" si="649"/>
        <v>plays</v>
      </c>
      <c r="S3320" s="11">
        <f t="shared" si="646"/>
        <v>42431.302002314813</v>
      </c>
      <c r="T3320" s="11">
        <f t="shared" si="647"/>
        <v>42471.104166666672</v>
      </c>
    </row>
    <row r="3321" spans="1:20" ht="42.75" x14ac:dyDescent="0.4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645"/>
        <v>0.92592592592592593</v>
      </c>
      <c r="P3321">
        <f t="shared" si="648"/>
        <v>0.27</v>
      </c>
      <c r="Q3321" t="str">
        <f t="shared" si="650"/>
        <v>theater</v>
      </c>
      <c r="R3321" t="str">
        <f t="shared" si="649"/>
        <v>plays</v>
      </c>
      <c r="S3321" s="11">
        <f t="shared" si="646"/>
        <v>41990.585486111115</v>
      </c>
      <c r="T3321" s="11">
        <f t="shared" si="647"/>
        <v>42035.585486111115</v>
      </c>
    </row>
    <row r="3322" spans="1:20" ht="42.75" x14ac:dyDescent="0.4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645"/>
        <v>0.99009900990099009</v>
      </c>
      <c r="P3322">
        <f t="shared" si="648"/>
        <v>5.05</v>
      </c>
      <c r="Q3322" t="str">
        <f t="shared" si="650"/>
        <v>theater</v>
      </c>
      <c r="R3322" t="str">
        <f t="shared" si="649"/>
        <v>plays</v>
      </c>
      <c r="S3322" s="11">
        <f t="shared" si="646"/>
        <v>42513.045798611114</v>
      </c>
      <c r="T3322" s="11">
        <f t="shared" si="647"/>
        <v>42543.045798611114</v>
      </c>
    </row>
    <row r="3323" spans="1:20" ht="42.75" x14ac:dyDescent="0.4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645"/>
        <v>0.93109869646182497</v>
      </c>
      <c r="P3323">
        <f t="shared" si="648"/>
        <v>0.21479999999999999</v>
      </c>
      <c r="Q3323" t="str">
        <f t="shared" si="650"/>
        <v>theater</v>
      </c>
      <c r="R3323" t="str">
        <f t="shared" si="649"/>
        <v>plays</v>
      </c>
      <c r="S3323" s="11">
        <f t="shared" si="646"/>
        <v>41914.100289351853</v>
      </c>
      <c r="T3323" s="11">
        <f t="shared" si="647"/>
        <v>41928.165972222225</v>
      </c>
    </row>
    <row r="3324" spans="1:20" ht="42.75" x14ac:dyDescent="0.4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645"/>
        <v>0.9850746268656716</v>
      </c>
      <c r="P3324">
        <f t="shared" si="648"/>
        <v>6.7</v>
      </c>
      <c r="Q3324" t="str">
        <f t="shared" si="650"/>
        <v>theater</v>
      </c>
      <c r="R3324" t="str">
        <f t="shared" si="649"/>
        <v>plays</v>
      </c>
      <c r="S3324" s="11">
        <f t="shared" si="646"/>
        <v>42521.010370370372</v>
      </c>
      <c r="T3324" s="11">
        <f t="shared" si="647"/>
        <v>42543.163194444445</v>
      </c>
    </row>
    <row r="3325" spans="1:20" ht="42.75" x14ac:dyDescent="0.4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645"/>
        <v>0.79428117553613975</v>
      </c>
      <c r="P3325">
        <f t="shared" si="648"/>
        <v>0.38151515151515153</v>
      </c>
      <c r="Q3325" t="str">
        <f t="shared" si="650"/>
        <v>theater</v>
      </c>
      <c r="R3325" t="str">
        <f t="shared" si="649"/>
        <v>plays</v>
      </c>
      <c r="S3325" s="11">
        <f t="shared" si="646"/>
        <v>42608.36583333333</v>
      </c>
      <c r="T3325" s="11">
        <f t="shared" si="647"/>
        <v>42638.36583333333</v>
      </c>
    </row>
    <row r="3326" spans="1:20" ht="42.75" x14ac:dyDescent="0.4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645"/>
        <v>0.98360655737704916</v>
      </c>
      <c r="P3326">
        <f t="shared" si="648"/>
        <v>1.5249999999999999</v>
      </c>
      <c r="Q3326" t="str">
        <f t="shared" si="650"/>
        <v>theater</v>
      </c>
      <c r="R3326" t="str">
        <f t="shared" si="649"/>
        <v>plays</v>
      </c>
      <c r="S3326" s="11">
        <f t="shared" si="646"/>
        <v>42512.58321759259</v>
      </c>
      <c r="T3326" s="11">
        <f t="shared" si="647"/>
        <v>42526.58321759259</v>
      </c>
    </row>
    <row r="3327" spans="1:20" ht="42.75" x14ac:dyDescent="0.4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645"/>
        <v>0.88888888888888884</v>
      </c>
      <c r="P3327">
        <f t="shared" si="648"/>
        <v>0.3</v>
      </c>
      <c r="Q3327" t="str">
        <f t="shared" si="650"/>
        <v>theater</v>
      </c>
      <c r="R3327" t="str">
        <f t="shared" si="649"/>
        <v>plays</v>
      </c>
      <c r="S3327" s="11">
        <f t="shared" si="646"/>
        <v>42064.785613425927</v>
      </c>
      <c r="T3327" s="11">
        <f t="shared" si="647"/>
        <v>42099.743946759263</v>
      </c>
    </row>
    <row r="3328" spans="1:20" ht="42.75" x14ac:dyDescent="0.4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645"/>
        <v>0.98643649815043155</v>
      </c>
      <c r="P3328">
        <f t="shared" si="648"/>
        <v>20.274999999999999</v>
      </c>
      <c r="Q3328" t="str">
        <f t="shared" si="650"/>
        <v>theater</v>
      </c>
      <c r="R3328" t="str">
        <f t="shared" si="649"/>
        <v>plays</v>
      </c>
      <c r="S3328" s="11">
        <f t="shared" si="646"/>
        <v>42041.714178240742</v>
      </c>
      <c r="T3328" s="11">
        <f t="shared" si="647"/>
        <v>42071.67251157407</v>
      </c>
    </row>
    <row r="3329" spans="1:20" ht="42.75" x14ac:dyDescent="0.4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645"/>
        <v>0.98765432098765427</v>
      </c>
      <c r="P3329">
        <f t="shared" si="648"/>
        <v>0.10125000000000001</v>
      </c>
      <c r="Q3329" t="str">
        <f t="shared" si="650"/>
        <v>theater</v>
      </c>
      <c r="R3329" t="str">
        <f t="shared" si="649"/>
        <v>plays</v>
      </c>
      <c r="S3329" s="11">
        <f t="shared" si="646"/>
        <v>42468.374606481477</v>
      </c>
      <c r="T3329" s="11">
        <f t="shared" si="647"/>
        <v>42498.374606481477</v>
      </c>
    </row>
    <row r="3330" spans="1:20" ht="42.75" x14ac:dyDescent="0.4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si="645"/>
        <v>0.68311195445920303</v>
      </c>
      <c r="P3330">
        <f t="shared" si="648"/>
        <v>3.2937500000000002</v>
      </c>
      <c r="Q3330" t="str">
        <f t="shared" si="650"/>
        <v>theater</v>
      </c>
      <c r="R3330" t="str">
        <f t="shared" si="649"/>
        <v>plays</v>
      </c>
      <c r="S3330" s="11">
        <f t="shared" si="646"/>
        <v>41822.57503472222</v>
      </c>
      <c r="T3330" s="11">
        <f t="shared" si="647"/>
        <v>41825.041666666664</v>
      </c>
    </row>
    <row r="3331" spans="1:20" ht="42.75" x14ac:dyDescent="0.4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ref="O3331:O3394" si="651">$D3331/$E3331</f>
        <v>0.85616438356164382</v>
      </c>
      <c r="P3331">
        <f t="shared" si="648"/>
        <v>0.64888888888888885</v>
      </c>
      <c r="Q3331" t="str">
        <f t="shared" si="650"/>
        <v>theater</v>
      </c>
      <c r="R3331" t="str">
        <f t="shared" si="649"/>
        <v>plays</v>
      </c>
      <c r="S3331" s="11">
        <f t="shared" ref="S3331:S3394" si="652">(((J3331/60)/60)/24)+DATE(1970,1,1)</f>
        <v>41837.323009259257</v>
      </c>
      <c r="T3331" s="11">
        <f t="shared" ref="T3331:T3394" si="653">(((I3331/60)/60)/24)+DATE(1970,1,1)</f>
        <v>41847.958333333336</v>
      </c>
    </row>
    <row r="3332" spans="1:20" ht="42.75" x14ac:dyDescent="0.4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651"/>
        <v>0.94102885821831872</v>
      </c>
      <c r="P3332">
        <f t="shared" si="648"/>
        <v>1.5940000000000001</v>
      </c>
      <c r="Q3332" t="str">
        <f t="shared" si="650"/>
        <v>theater</v>
      </c>
      <c r="R3332" t="str">
        <f t="shared" si="649"/>
        <v>plays</v>
      </c>
      <c r="S3332" s="11">
        <f t="shared" si="652"/>
        <v>42065.887361111112</v>
      </c>
      <c r="T3332" s="11">
        <f t="shared" si="653"/>
        <v>42095.845694444448</v>
      </c>
    </row>
    <row r="3333" spans="1:20" ht="42.75" x14ac:dyDescent="0.4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651"/>
        <v>0.95675468809797171</v>
      </c>
      <c r="P3333">
        <f t="shared" si="648"/>
        <v>3.484</v>
      </c>
      <c r="Q3333" t="str">
        <f t="shared" si="650"/>
        <v>theater</v>
      </c>
      <c r="R3333" t="str">
        <f t="shared" si="649"/>
        <v>plays</v>
      </c>
      <c r="S3333" s="11">
        <f t="shared" si="652"/>
        <v>42248.697754629626</v>
      </c>
      <c r="T3333" s="11">
        <f t="shared" si="653"/>
        <v>42283.697754629626</v>
      </c>
    </row>
    <row r="3334" spans="1:20" ht="42.75" x14ac:dyDescent="0.4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651"/>
        <v>1</v>
      </c>
      <c r="P3334">
        <f t="shared" si="648"/>
        <v>1.2</v>
      </c>
      <c r="Q3334" t="str">
        <f t="shared" si="650"/>
        <v>theater</v>
      </c>
      <c r="R3334" t="str">
        <f t="shared" si="649"/>
        <v>plays</v>
      </c>
      <c r="S3334" s="11">
        <f t="shared" si="652"/>
        <v>41809.860300925924</v>
      </c>
      <c r="T3334" s="11">
        <f t="shared" si="653"/>
        <v>41839.860300925924</v>
      </c>
    </row>
    <row r="3335" spans="1:20" ht="42.75" x14ac:dyDescent="0.4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651"/>
        <v>0.95628415300546443</v>
      </c>
      <c r="P3335">
        <f t="shared" si="648"/>
        <v>0.61</v>
      </c>
      <c r="Q3335" t="str">
        <f t="shared" si="650"/>
        <v>theater</v>
      </c>
      <c r="R3335" t="str">
        <f t="shared" si="649"/>
        <v>plays</v>
      </c>
      <c r="S3335" s="11">
        <f t="shared" si="652"/>
        <v>42148.676851851851</v>
      </c>
      <c r="T3335" s="11">
        <f t="shared" si="653"/>
        <v>42170.676851851851</v>
      </c>
    </row>
    <row r="3336" spans="1:20" ht="28.5" x14ac:dyDescent="0.4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651"/>
        <v>0.72139396198285499</v>
      </c>
      <c r="P3336">
        <f t="shared" si="648"/>
        <v>1.5331428571428571</v>
      </c>
      <c r="Q3336" t="str">
        <f t="shared" si="650"/>
        <v>theater</v>
      </c>
      <c r="R3336" t="str">
        <f t="shared" si="649"/>
        <v>plays</v>
      </c>
      <c r="S3336" s="11">
        <f t="shared" si="652"/>
        <v>42185.521087962959</v>
      </c>
      <c r="T3336" s="11">
        <f t="shared" si="653"/>
        <v>42215.521087962959</v>
      </c>
    </row>
    <row r="3337" spans="1:20" ht="42.75" x14ac:dyDescent="0.4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651"/>
        <v>0.99681020733652315</v>
      </c>
      <c r="P3337">
        <f t="shared" ref="P3337:P3400" si="654">AVERAGE($E3337/$D3336)</f>
        <v>1.2957892017566521</v>
      </c>
      <c r="Q3337" t="str">
        <f t="shared" si="650"/>
        <v>theater</v>
      </c>
      <c r="R3337" t="str">
        <f t="shared" si="649"/>
        <v>plays</v>
      </c>
      <c r="S3337" s="11">
        <f t="shared" si="652"/>
        <v>41827.674143518518</v>
      </c>
      <c r="T3337" s="11">
        <f t="shared" si="653"/>
        <v>41854.958333333336</v>
      </c>
    </row>
    <row r="3338" spans="1:20" ht="42.75" x14ac:dyDescent="0.4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651"/>
        <v>1</v>
      </c>
      <c r="P3338">
        <f t="shared" si="654"/>
        <v>0.05</v>
      </c>
      <c r="Q3338" t="str">
        <f t="shared" si="650"/>
        <v>theater</v>
      </c>
      <c r="R3338" t="str">
        <f t="shared" si="649"/>
        <v>plays</v>
      </c>
      <c r="S3338" s="11">
        <f t="shared" si="652"/>
        <v>42437.398680555561</v>
      </c>
      <c r="T3338" s="11">
        <f t="shared" si="653"/>
        <v>42465.35701388889</v>
      </c>
    </row>
    <row r="3339" spans="1:20" ht="42.75" x14ac:dyDescent="0.4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651"/>
        <v>0.90744101633393826</v>
      </c>
      <c r="P3339">
        <f t="shared" si="654"/>
        <v>11.02</v>
      </c>
      <c r="Q3339" t="str">
        <f t="shared" si="650"/>
        <v>theater</v>
      </c>
      <c r="R3339" t="str">
        <f t="shared" ref="R3339:R3402" si="655">RIGHT(N3339,5)</f>
        <v>plays</v>
      </c>
      <c r="S3339" s="11">
        <f t="shared" si="652"/>
        <v>41901.282025462962</v>
      </c>
      <c r="T3339" s="11">
        <f t="shared" si="653"/>
        <v>41922.875</v>
      </c>
    </row>
    <row r="3340" spans="1:20" ht="28.5" x14ac:dyDescent="0.4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651"/>
        <v>0.97866510080250535</v>
      </c>
      <c r="P3340">
        <f t="shared" si="654"/>
        <v>6.1307999999999998</v>
      </c>
      <c r="Q3340" t="str">
        <f t="shared" si="650"/>
        <v>theater</v>
      </c>
      <c r="R3340" t="str">
        <f t="shared" si="655"/>
        <v>plays</v>
      </c>
      <c r="S3340" s="11">
        <f t="shared" si="652"/>
        <v>42769.574999999997</v>
      </c>
      <c r="T3340" s="11">
        <f t="shared" si="653"/>
        <v>42790.574999999997</v>
      </c>
    </row>
    <row r="3341" spans="1:20" ht="28.5" x14ac:dyDescent="0.4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651"/>
        <v>0.95831336847149018</v>
      </c>
      <c r="P3341">
        <f t="shared" si="654"/>
        <v>0.55653333333333332</v>
      </c>
      <c r="Q3341" t="str">
        <f t="shared" si="650"/>
        <v>theater</v>
      </c>
      <c r="R3341" t="str">
        <f t="shared" si="655"/>
        <v>plays</v>
      </c>
      <c r="S3341" s="11">
        <f t="shared" si="652"/>
        <v>42549.665717592594</v>
      </c>
      <c r="T3341" s="11">
        <f t="shared" si="653"/>
        <v>42579.665717592594</v>
      </c>
    </row>
    <row r="3342" spans="1:20" ht="42.75" x14ac:dyDescent="0.4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651"/>
        <v>0.72376357056694818</v>
      </c>
      <c r="P3342">
        <f t="shared" si="654"/>
        <v>0.51812499999999995</v>
      </c>
      <c r="Q3342" t="str">
        <f t="shared" si="650"/>
        <v>theater</v>
      </c>
      <c r="R3342" t="str">
        <f t="shared" si="655"/>
        <v>plays</v>
      </c>
      <c r="S3342" s="11">
        <f t="shared" si="652"/>
        <v>42685.974004629628</v>
      </c>
      <c r="T3342" s="11">
        <f t="shared" si="653"/>
        <v>42710.974004629628</v>
      </c>
    </row>
    <row r="3343" spans="1:20" ht="42.75" x14ac:dyDescent="0.4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651"/>
        <v>1</v>
      </c>
      <c r="P3343">
        <f t="shared" si="654"/>
        <v>1.1166666666666667</v>
      </c>
      <c r="Q3343" t="str">
        <f t="shared" si="650"/>
        <v>theater</v>
      </c>
      <c r="R3343" t="str">
        <f t="shared" si="655"/>
        <v>plays</v>
      </c>
      <c r="S3343" s="11">
        <f t="shared" si="652"/>
        <v>42510.798854166671</v>
      </c>
      <c r="T3343" s="11">
        <f t="shared" si="653"/>
        <v>42533.708333333328</v>
      </c>
    </row>
    <row r="3344" spans="1:20" ht="28.5" x14ac:dyDescent="0.4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651"/>
        <v>0.98360655737704916</v>
      </c>
      <c r="P3344">
        <f t="shared" si="654"/>
        <v>1.8208955223880596</v>
      </c>
      <c r="Q3344" t="str">
        <f t="shared" si="650"/>
        <v>theater</v>
      </c>
      <c r="R3344" t="str">
        <f t="shared" si="655"/>
        <v>plays</v>
      </c>
      <c r="S3344" s="11">
        <f t="shared" si="652"/>
        <v>42062.296412037031</v>
      </c>
      <c r="T3344" s="11">
        <f t="shared" si="653"/>
        <v>42095.207638888889</v>
      </c>
    </row>
    <row r="3345" spans="1:20" ht="42.75" x14ac:dyDescent="0.4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651"/>
        <v>0.58333333333333337</v>
      </c>
      <c r="P3345">
        <f t="shared" si="654"/>
        <v>0.2</v>
      </c>
      <c r="Q3345" t="str">
        <f t="shared" si="650"/>
        <v>theater</v>
      </c>
      <c r="R3345" t="str">
        <f t="shared" si="655"/>
        <v>plays</v>
      </c>
      <c r="S3345" s="11">
        <f t="shared" si="652"/>
        <v>42452.916481481487</v>
      </c>
      <c r="T3345" s="11">
        <f t="shared" si="653"/>
        <v>42473.554166666669</v>
      </c>
    </row>
    <row r="3346" spans="1:20" ht="42.75" x14ac:dyDescent="0.4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651"/>
        <v>0.98576122672508215</v>
      </c>
      <c r="P3346">
        <f t="shared" si="654"/>
        <v>6.5214285714285714</v>
      </c>
      <c r="Q3346" t="str">
        <f t="shared" si="650"/>
        <v>theater</v>
      </c>
      <c r="R3346" t="str">
        <f t="shared" si="655"/>
        <v>plays</v>
      </c>
      <c r="S3346" s="11">
        <f t="shared" si="652"/>
        <v>41851.200150462959</v>
      </c>
      <c r="T3346" s="11">
        <f t="shared" si="653"/>
        <v>41881.200150462959</v>
      </c>
    </row>
    <row r="3347" spans="1:20" ht="42.75" x14ac:dyDescent="0.4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651"/>
        <v>0.76923076923076927</v>
      </c>
      <c r="P3347">
        <f t="shared" si="654"/>
        <v>0.14444444444444443</v>
      </c>
      <c r="Q3347" t="str">
        <f t="shared" si="650"/>
        <v>theater</v>
      </c>
      <c r="R3347" t="str">
        <f t="shared" si="655"/>
        <v>plays</v>
      </c>
      <c r="S3347" s="11">
        <f t="shared" si="652"/>
        <v>42053.106111111112</v>
      </c>
      <c r="T3347" s="11">
        <f t="shared" si="653"/>
        <v>42112.025694444441</v>
      </c>
    </row>
    <row r="3348" spans="1:20" ht="42.75" x14ac:dyDescent="0.4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651"/>
        <v>0.90909090909090906</v>
      </c>
      <c r="P3348">
        <f t="shared" si="654"/>
        <v>3.3</v>
      </c>
      <c r="Q3348" t="str">
        <f t="shared" si="650"/>
        <v>theater</v>
      </c>
      <c r="R3348" t="str">
        <f t="shared" si="655"/>
        <v>plays</v>
      </c>
      <c r="S3348" s="11">
        <f t="shared" si="652"/>
        <v>42054.024421296301</v>
      </c>
      <c r="T3348" s="11">
        <f t="shared" si="653"/>
        <v>42061.024421296301</v>
      </c>
    </row>
    <row r="3349" spans="1:20" ht="42.75" x14ac:dyDescent="0.4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651"/>
        <v>0.83717036416910839</v>
      </c>
      <c r="P3349">
        <f t="shared" si="654"/>
        <v>1.5926666666666667</v>
      </c>
      <c r="Q3349" t="str">
        <f t="shared" si="650"/>
        <v>theater</v>
      </c>
      <c r="R3349" t="str">
        <f t="shared" si="655"/>
        <v>plays</v>
      </c>
      <c r="S3349" s="11">
        <f t="shared" si="652"/>
        <v>42484.551550925928</v>
      </c>
      <c r="T3349" s="11">
        <f t="shared" si="653"/>
        <v>42498.875</v>
      </c>
    </row>
    <row r="3350" spans="1:20" ht="42.75" x14ac:dyDescent="0.4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651"/>
        <v>0.99709934735315442</v>
      </c>
      <c r="P3350">
        <f t="shared" si="654"/>
        <v>2.758</v>
      </c>
      <c r="Q3350" t="str">
        <f t="shared" si="650"/>
        <v>theater</v>
      </c>
      <c r="R3350" t="str">
        <f t="shared" si="655"/>
        <v>plays</v>
      </c>
      <c r="S3350" s="11">
        <f t="shared" si="652"/>
        <v>42466.558796296296</v>
      </c>
      <c r="T3350" s="11">
        <f t="shared" si="653"/>
        <v>42490.165972222225</v>
      </c>
    </row>
    <row r="3351" spans="1:20" ht="42.75" x14ac:dyDescent="0.4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651"/>
        <v>0.65189048239895697</v>
      </c>
      <c r="P3351">
        <f t="shared" si="654"/>
        <v>0.27890909090909088</v>
      </c>
      <c r="Q3351" t="str">
        <f t="shared" si="650"/>
        <v>theater</v>
      </c>
      <c r="R3351" t="str">
        <f t="shared" si="655"/>
        <v>plays</v>
      </c>
      <c r="S3351" s="11">
        <f t="shared" si="652"/>
        <v>42513.110787037032</v>
      </c>
      <c r="T3351" s="11">
        <f t="shared" si="653"/>
        <v>42534.708333333328</v>
      </c>
    </row>
    <row r="3352" spans="1:20" ht="42.75" x14ac:dyDescent="0.4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651"/>
        <v>0.95759233926128595</v>
      </c>
      <c r="P3352">
        <f t="shared" si="654"/>
        <v>3.6549999999999998</v>
      </c>
      <c r="Q3352" t="str">
        <f t="shared" si="650"/>
        <v>theater</v>
      </c>
      <c r="R3352" t="str">
        <f t="shared" si="655"/>
        <v>plays</v>
      </c>
      <c r="S3352" s="11">
        <f t="shared" si="652"/>
        <v>42302.701516203699</v>
      </c>
      <c r="T3352" s="11">
        <f t="shared" si="653"/>
        <v>42337.958333333328</v>
      </c>
    </row>
    <row r="3353" spans="1:20" ht="42.75" x14ac:dyDescent="0.4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651"/>
        <v>0.98911968348170132</v>
      </c>
      <c r="P3353">
        <f t="shared" si="654"/>
        <v>1.4442857142857144</v>
      </c>
      <c r="Q3353" t="str">
        <f t="shared" si="650"/>
        <v>theater</v>
      </c>
      <c r="R3353" t="str">
        <f t="shared" si="655"/>
        <v>plays</v>
      </c>
      <c r="S3353" s="11">
        <f t="shared" si="652"/>
        <v>41806.395428240743</v>
      </c>
      <c r="T3353" s="11">
        <f t="shared" si="653"/>
        <v>41843.458333333336</v>
      </c>
    </row>
    <row r="3354" spans="1:20" ht="42.75" x14ac:dyDescent="0.4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651"/>
        <v>0.93005952380952384</v>
      </c>
      <c r="P3354">
        <f t="shared" si="654"/>
        <v>1.0751999999999999</v>
      </c>
      <c r="Q3354" t="str">
        <f t="shared" si="650"/>
        <v>theater</v>
      </c>
      <c r="R3354" t="str">
        <f t="shared" si="655"/>
        <v>plays</v>
      </c>
      <c r="S3354" s="11">
        <f t="shared" si="652"/>
        <v>42495.992800925931</v>
      </c>
      <c r="T3354" s="11">
        <f t="shared" si="653"/>
        <v>42552.958333333328</v>
      </c>
    </row>
    <row r="3355" spans="1:20" ht="42.75" x14ac:dyDescent="0.4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651"/>
        <v>0.31746031746031744</v>
      </c>
      <c r="P3355">
        <f t="shared" si="654"/>
        <v>0.315</v>
      </c>
      <c r="Q3355" t="str">
        <f t="shared" si="650"/>
        <v>theater</v>
      </c>
      <c r="R3355" t="str">
        <f t="shared" si="655"/>
        <v>plays</v>
      </c>
      <c r="S3355" s="11">
        <f t="shared" si="652"/>
        <v>42479.432291666672</v>
      </c>
      <c r="T3355" s="11">
        <f t="shared" si="653"/>
        <v>42492.958333333328</v>
      </c>
    </row>
    <row r="3356" spans="1:20" ht="28.5" x14ac:dyDescent="0.4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651"/>
        <v>0.98103335513407453</v>
      </c>
      <c r="P3356">
        <f t="shared" si="654"/>
        <v>6.1159999999999997</v>
      </c>
      <c r="Q3356" t="str">
        <f t="shared" si="650"/>
        <v>theater</v>
      </c>
      <c r="R3356" t="str">
        <f t="shared" si="655"/>
        <v>plays</v>
      </c>
      <c r="S3356" s="11">
        <f t="shared" si="652"/>
        <v>42270.7269212963</v>
      </c>
      <c r="T3356" s="11">
        <f t="shared" si="653"/>
        <v>42306.167361111111</v>
      </c>
    </row>
    <row r="3357" spans="1:20" ht="42.75" x14ac:dyDescent="0.4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651"/>
        <v>0.79185520361990946</v>
      </c>
      <c r="P3357">
        <f t="shared" si="654"/>
        <v>0.73666666666666669</v>
      </c>
      <c r="Q3357" t="str">
        <f t="shared" si="650"/>
        <v>theater</v>
      </c>
      <c r="R3357" t="str">
        <f t="shared" si="655"/>
        <v>plays</v>
      </c>
      <c r="S3357" s="11">
        <f t="shared" si="652"/>
        <v>42489.619525462964</v>
      </c>
      <c r="T3357" s="11">
        <f t="shared" si="653"/>
        <v>42500.470138888893</v>
      </c>
    </row>
    <row r="3358" spans="1:20" ht="42.75" x14ac:dyDescent="0.4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651"/>
        <v>0.98619329388560162</v>
      </c>
      <c r="P3358">
        <f t="shared" si="654"/>
        <v>0.86914285714285711</v>
      </c>
      <c r="Q3358" t="str">
        <f t="shared" si="650"/>
        <v>theater</v>
      </c>
      <c r="R3358" t="str">
        <f t="shared" si="655"/>
        <v>plays</v>
      </c>
      <c r="S3358" s="11">
        <f t="shared" si="652"/>
        <v>42536.815648148149</v>
      </c>
      <c r="T3358" s="11">
        <f t="shared" si="653"/>
        <v>42566.815648148149</v>
      </c>
    </row>
    <row r="3359" spans="1:20" ht="42.75" x14ac:dyDescent="0.4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651"/>
        <v>0.99009900990099009</v>
      </c>
      <c r="P3359">
        <f t="shared" si="654"/>
        <v>1.3466666666666667</v>
      </c>
      <c r="Q3359" t="str">
        <f t="shared" ref="Q3359:Q3422" si="656">LEFT(N3359,7)</f>
        <v>theater</v>
      </c>
      <c r="R3359" t="str">
        <f t="shared" si="655"/>
        <v>plays</v>
      </c>
      <c r="S3359" s="11">
        <f t="shared" si="652"/>
        <v>41822.417939814812</v>
      </c>
      <c r="T3359" s="11">
        <f t="shared" si="653"/>
        <v>41852.417939814812</v>
      </c>
    </row>
    <row r="3360" spans="1:20" ht="42.75" x14ac:dyDescent="0.4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651"/>
        <v>0.9709680551509855</v>
      </c>
      <c r="P3360">
        <f t="shared" si="654"/>
        <v>5.1494999999999997</v>
      </c>
      <c r="Q3360" t="str">
        <f t="shared" si="656"/>
        <v>theater</v>
      </c>
      <c r="R3360" t="str">
        <f t="shared" si="655"/>
        <v>plays</v>
      </c>
      <c r="S3360" s="11">
        <f t="shared" si="652"/>
        <v>41932.311099537037</v>
      </c>
      <c r="T3360" s="11">
        <f t="shared" si="653"/>
        <v>41962.352766203709</v>
      </c>
    </row>
    <row r="3361" spans="1:20" ht="28.5" x14ac:dyDescent="0.4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651"/>
        <v>0.94117647058823528</v>
      </c>
      <c r="P3361">
        <f t="shared" si="654"/>
        <v>0.42499999999999999</v>
      </c>
      <c r="Q3361" t="str">
        <f t="shared" si="656"/>
        <v>theater</v>
      </c>
      <c r="R3361" t="str">
        <f t="shared" si="655"/>
        <v>plays</v>
      </c>
      <c r="S3361" s="11">
        <f t="shared" si="652"/>
        <v>42746.057106481487</v>
      </c>
      <c r="T3361" s="11">
        <f t="shared" si="653"/>
        <v>42791.057106481487</v>
      </c>
    </row>
    <row r="3362" spans="1:20" ht="28.5" x14ac:dyDescent="0.4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651"/>
        <v>0.98640946953090747</v>
      </c>
      <c r="P3362">
        <f t="shared" si="654"/>
        <v>2.2810000000000001</v>
      </c>
      <c r="Q3362" t="str">
        <f t="shared" si="656"/>
        <v>theater</v>
      </c>
      <c r="R3362" t="str">
        <f t="shared" si="655"/>
        <v>plays</v>
      </c>
      <c r="S3362" s="11">
        <f t="shared" si="652"/>
        <v>42697.082673611112</v>
      </c>
      <c r="T3362" s="11">
        <f t="shared" si="653"/>
        <v>42718.665972222225</v>
      </c>
    </row>
    <row r="3363" spans="1:20" ht="42.75" x14ac:dyDescent="0.4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651"/>
        <v>0.88136788295434509</v>
      </c>
      <c r="P3363">
        <f t="shared" si="654"/>
        <v>0.6303333333333333</v>
      </c>
      <c r="Q3363" t="str">
        <f t="shared" si="656"/>
        <v>theater</v>
      </c>
      <c r="R3363" t="str">
        <f t="shared" si="655"/>
        <v>plays</v>
      </c>
      <c r="S3363" s="11">
        <f t="shared" si="652"/>
        <v>41866.025347222225</v>
      </c>
      <c r="T3363" s="11">
        <f t="shared" si="653"/>
        <v>41883.665972222225</v>
      </c>
    </row>
    <row r="3364" spans="1:20" ht="42.75" x14ac:dyDescent="0.4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651"/>
        <v>0.45871559633027525</v>
      </c>
      <c r="P3364">
        <f t="shared" si="654"/>
        <v>0.218</v>
      </c>
      <c r="Q3364" t="str">
        <f t="shared" si="656"/>
        <v>theater</v>
      </c>
      <c r="R3364" t="str">
        <f t="shared" si="655"/>
        <v>plays</v>
      </c>
      <c r="S3364" s="11">
        <f t="shared" si="652"/>
        <v>42056.091631944444</v>
      </c>
      <c r="T3364" s="11">
        <f t="shared" si="653"/>
        <v>42070.204861111109</v>
      </c>
    </row>
    <row r="3365" spans="1:20" ht="42.75" x14ac:dyDescent="0.4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651"/>
        <v>0.98600508905852413</v>
      </c>
      <c r="P3365">
        <f t="shared" si="654"/>
        <v>15.72</v>
      </c>
      <c r="Q3365" t="str">
        <f t="shared" si="656"/>
        <v>theater</v>
      </c>
      <c r="R3365" t="str">
        <f t="shared" si="655"/>
        <v>plays</v>
      </c>
      <c r="S3365" s="11">
        <f t="shared" si="652"/>
        <v>41851.771354166667</v>
      </c>
      <c r="T3365" s="11">
        <f t="shared" si="653"/>
        <v>41870.666666666664</v>
      </c>
    </row>
    <row r="3366" spans="1:20" ht="42.75" x14ac:dyDescent="0.4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651"/>
        <v>0.94398993077407178</v>
      </c>
      <c r="P3366">
        <f t="shared" si="654"/>
        <v>0.41006451612903227</v>
      </c>
      <c r="Q3366" t="str">
        <f t="shared" si="656"/>
        <v>theater</v>
      </c>
      <c r="R3366" t="str">
        <f t="shared" si="655"/>
        <v>plays</v>
      </c>
      <c r="S3366" s="11">
        <f t="shared" si="652"/>
        <v>42422.977418981478</v>
      </c>
      <c r="T3366" s="11">
        <f t="shared" si="653"/>
        <v>42444.875</v>
      </c>
    </row>
    <row r="3367" spans="1:20" ht="42.75" x14ac:dyDescent="0.4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651"/>
        <v>0.96153846153846156</v>
      </c>
      <c r="P3367">
        <f t="shared" si="654"/>
        <v>0.8666666666666667</v>
      </c>
      <c r="Q3367" t="str">
        <f t="shared" si="656"/>
        <v>theater</v>
      </c>
      <c r="R3367" t="str">
        <f t="shared" si="655"/>
        <v>plays</v>
      </c>
      <c r="S3367" s="11">
        <f t="shared" si="652"/>
        <v>42321.101759259262</v>
      </c>
      <c r="T3367" s="11">
        <f t="shared" si="653"/>
        <v>42351.101759259262</v>
      </c>
    </row>
    <row r="3368" spans="1:20" ht="42.75" x14ac:dyDescent="0.4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651"/>
        <v>0.45248868778280543</v>
      </c>
      <c r="P3368">
        <f t="shared" si="654"/>
        <v>0.442</v>
      </c>
      <c r="Q3368" t="str">
        <f t="shared" si="656"/>
        <v>theater</v>
      </c>
      <c r="R3368" t="str">
        <f t="shared" si="655"/>
        <v>plays</v>
      </c>
      <c r="S3368" s="11">
        <f t="shared" si="652"/>
        <v>42107.067557870367</v>
      </c>
      <c r="T3368" s="11">
        <f t="shared" si="653"/>
        <v>42137.067557870367</v>
      </c>
    </row>
    <row r="3369" spans="1:20" ht="42.75" x14ac:dyDescent="0.4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651"/>
        <v>0.84269662921348309</v>
      </c>
      <c r="P3369">
        <f t="shared" si="654"/>
        <v>1.78</v>
      </c>
      <c r="Q3369" t="str">
        <f t="shared" si="656"/>
        <v>theater</v>
      </c>
      <c r="R3369" t="str">
        <f t="shared" si="655"/>
        <v>plays</v>
      </c>
      <c r="S3369" s="11">
        <f t="shared" si="652"/>
        <v>42192.933958333335</v>
      </c>
      <c r="T3369" s="11">
        <f t="shared" si="653"/>
        <v>42217.933958333335</v>
      </c>
    </row>
    <row r="3370" spans="1:20" ht="42.75" x14ac:dyDescent="0.4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651"/>
        <v>0.95602294455066916</v>
      </c>
      <c r="P3370">
        <f t="shared" si="654"/>
        <v>1.3946666666666667</v>
      </c>
      <c r="Q3370" t="str">
        <f t="shared" si="656"/>
        <v>theater</v>
      </c>
      <c r="R3370" t="str">
        <f t="shared" si="655"/>
        <v>plays</v>
      </c>
      <c r="S3370" s="11">
        <f t="shared" si="652"/>
        <v>41969.199756944443</v>
      </c>
      <c r="T3370" s="11">
        <f t="shared" si="653"/>
        <v>42005.208333333328</v>
      </c>
    </row>
    <row r="3371" spans="1:20" ht="42.75" x14ac:dyDescent="0.4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651"/>
        <v>0.9624639076034649</v>
      </c>
      <c r="P3371">
        <f t="shared" si="654"/>
        <v>5.1950000000000003</v>
      </c>
      <c r="Q3371" t="str">
        <f t="shared" si="656"/>
        <v>theater</v>
      </c>
      <c r="R3371" t="str">
        <f t="shared" si="655"/>
        <v>plays</v>
      </c>
      <c r="S3371" s="11">
        <f t="shared" si="652"/>
        <v>42690.041435185187</v>
      </c>
      <c r="T3371" s="11">
        <f t="shared" si="653"/>
        <v>42750.041435185187</v>
      </c>
    </row>
    <row r="3372" spans="1:20" ht="28.5" x14ac:dyDescent="0.4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651"/>
        <v>0.84937712344280858</v>
      </c>
      <c r="P3372">
        <f t="shared" si="654"/>
        <v>0.35320000000000001</v>
      </c>
      <c r="Q3372" t="str">
        <f t="shared" si="656"/>
        <v>theater</v>
      </c>
      <c r="R3372" t="str">
        <f t="shared" si="655"/>
        <v>plays</v>
      </c>
      <c r="S3372" s="11">
        <f t="shared" si="652"/>
        <v>42690.334317129629</v>
      </c>
      <c r="T3372" s="11">
        <f t="shared" si="653"/>
        <v>42721.333333333328</v>
      </c>
    </row>
    <row r="3373" spans="1:20" ht="28.5" x14ac:dyDescent="0.4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651"/>
        <v>0.72202166064981954</v>
      </c>
      <c r="P3373">
        <f t="shared" si="654"/>
        <v>0.18466666666666667</v>
      </c>
      <c r="Q3373" t="str">
        <f t="shared" si="656"/>
        <v>theater</v>
      </c>
      <c r="R3373" t="str">
        <f t="shared" si="655"/>
        <v>plays</v>
      </c>
      <c r="S3373" s="11">
        <f t="shared" si="652"/>
        <v>42312.874594907407</v>
      </c>
      <c r="T3373" s="11">
        <f t="shared" si="653"/>
        <v>42340.874594907407</v>
      </c>
    </row>
    <row r="3374" spans="1:20" ht="42.75" x14ac:dyDescent="0.4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651"/>
        <v>0.96618357487922701</v>
      </c>
      <c r="P3374">
        <f t="shared" si="654"/>
        <v>5.1749999999999998</v>
      </c>
      <c r="Q3374" t="str">
        <f t="shared" si="656"/>
        <v>theater</v>
      </c>
      <c r="R3374" t="str">
        <f t="shared" si="655"/>
        <v>plays</v>
      </c>
      <c r="S3374" s="11">
        <f t="shared" si="652"/>
        <v>41855.548101851848</v>
      </c>
      <c r="T3374" s="11">
        <f t="shared" si="653"/>
        <v>41876.207638888889</v>
      </c>
    </row>
    <row r="3375" spans="1:20" ht="42.75" x14ac:dyDescent="0.4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651"/>
        <v>0.99750623441396513</v>
      </c>
      <c r="P3375">
        <f t="shared" si="654"/>
        <v>2.0049999999999999</v>
      </c>
      <c r="Q3375" t="str">
        <f t="shared" si="656"/>
        <v>theater</v>
      </c>
      <c r="R3375" t="str">
        <f t="shared" si="655"/>
        <v>plays</v>
      </c>
      <c r="S3375" s="11">
        <f t="shared" si="652"/>
        <v>42179.854629629626</v>
      </c>
      <c r="T3375" s="11">
        <f t="shared" si="653"/>
        <v>42203.666666666672</v>
      </c>
    </row>
    <row r="3376" spans="1:20" ht="42.75" x14ac:dyDescent="0.4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651"/>
        <v>0.93833780160857905</v>
      </c>
      <c r="P3376">
        <f t="shared" si="654"/>
        <v>1.865</v>
      </c>
      <c r="Q3376" t="str">
        <f t="shared" si="656"/>
        <v>theater</v>
      </c>
      <c r="R3376" t="str">
        <f t="shared" si="655"/>
        <v>plays</v>
      </c>
      <c r="S3376" s="11">
        <f t="shared" si="652"/>
        <v>42275.731666666667</v>
      </c>
      <c r="T3376" s="11">
        <f t="shared" si="653"/>
        <v>42305.731666666667</v>
      </c>
    </row>
    <row r="3377" spans="1:20" ht="42.75" x14ac:dyDescent="0.4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651"/>
        <v>1</v>
      </c>
      <c r="P3377">
        <f t="shared" si="654"/>
        <v>0.8571428571428571</v>
      </c>
      <c r="Q3377" t="str">
        <f t="shared" si="656"/>
        <v>theater</v>
      </c>
      <c r="R3377" t="str">
        <f t="shared" si="655"/>
        <v>plays</v>
      </c>
      <c r="S3377" s="11">
        <f t="shared" si="652"/>
        <v>41765.610798611109</v>
      </c>
      <c r="T3377" s="11">
        <f t="shared" si="653"/>
        <v>41777.610798611109</v>
      </c>
    </row>
    <row r="3378" spans="1:20" ht="42.75" x14ac:dyDescent="0.4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651"/>
        <v>0.99987501562304715</v>
      </c>
      <c r="P3378">
        <f t="shared" si="654"/>
        <v>2.6669999999999998</v>
      </c>
      <c r="Q3378" t="str">
        <f t="shared" si="656"/>
        <v>theater</v>
      </c>
      <c r="R3378" t="str">
        <f t="shared" si="655"/>
        <v>plays</v>
      </c>
      <c r="S3378" s="11">
        <f t="shared" si="652"/>
        <v>42059.701319444444</v>
      </c>
      <c r="T3378" s="11">
        <f t="shared" si="653"/>
        <v>42119.659652777773</v>
      </c>
    </row>
    <row r="3379" spans="1:20" ht="42.75" x14ac:dyDescent="0.4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651"/>
        <v>0.98960910440376049</v>
      </c>
      <c r="P3379">
        <f t="shared" si="654"/>
        <v>1.0105</v>
      </c>
      <c r="Q3379" t="str">
        <f t="shared" si="656"/>
        <v>theater</v>
      </c>
      <c r="R3379" t="str">
        <f t="shared" si="655"/>
        <v>plays</v>
      </c>
      <c r="S3379" s="11">
        <f t="shared" si="652"/>
        <v>42053.732627314821</v>
      </c>
      <c r="T3379" s="11">
        <f t="shared" si="653"/>
        <v>42083.705555555556</v>
      </c>
    </row>
    <row r="3380" spans="1:20" ht="42.75" x14ac:dyDescent="0.4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651"/>
        <v>0.92905405405405406</v>
      </c>
      <c r="P3380">
        <f t="shared" si="654"/>
        <v>7.3999999999999996E-2</v>
      </c>
      <c r="Q3380" t="str">
        <f t="shared" si="656"/>
        <v>theater</v>
      </c>
      <c r="R3380" t="str">
        <f t="shared" si="655"/>
        <v>plays</v>
      </c>
      <c r="S3380" s="11">
        <f t="shared" si="652"/>
        <v>41858.355393518519</v>
      </c>
      <c r="T3380" s="11">
        <f t="shared" si="653"/>
        <v>41882.547222222223</v>
      </c>
    </row>
    <row r="3381" spans="1:20" ht="42.75" x14ac:dyDescent="0.4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651"/>
        <v>0.964785335262904</v>
      </c>
      <c r="P3381">
        <f t="shared" si="654"/>
        <v>3.769090909090909</v>
      </c>
      <c r="Q3381" t="str">
        <f t="shared" si="656"/>
        <v>theater</v>
      </c>
      <c r="R3381" t="str">
        <f t="shared" si="655"/>
        <v>plays</v>
      </c>
      <c r="S3381" s="11">
        <f t="shared" si="652"/>
        <v>42225.513888888891</v>
      </c>
      <c r="T3381" s="11">
        <f t="shared" si="653"/>
        <v>42242.958333333328</v>
      </c>
    </row>
    <row r="3382" spans="1:20" ht="42.75" x14ac:dyDescent="0.4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651"/>
        <v>0.95754867539099908</v>
      </c>
      <c r="P3382">
        <f t="shared" si="654"/>
        <v>1.5665</v>
      </c>
      <c r="Q3382" t="str">
        <f t="shared" si="656"/>
        <v>theater</v>
      </c>
      <c r="R3382" t="str">
        <f t="shared" si="655"/>
        <v>plays</v>
      </c>
      <c r="S3382" s="11">
        <f t="shared" si="652"/>
        <v>41937.95344907407</v>
      </c>
      <c r="T3382" s="11">
        <f t="shared" si="653"/>
        <v>41972.995115740734</v>
      </c>
    </row>
    <row r="3383" spans="1:20" ht="42.75" x14ac:dyDescent="0.4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651"/>
        <v>0.97799511002444983</v>
      </c>
      <c r="P3383">
        <f t="shared" si="654"/>
        <v>1.3633333333333333</v>
      </c>
      <c r="Q3383" t="str">
        <f t="shared" si="656"/>
        <v>theater</v>
      </c>
      <c r="R3383" t="str">
        <f t="shared" si="655"/>
        <v>plays</v>
      </c>
      <c r="S3383" s="11">
        <f t="shared" si="652"/>
        <v>42044.184988425928</v>
      </c>
      <c r="T3383" s="11">
        <f t="shared" si="653"/>
        <v>42074.143321759257</v>
      </c>
    </row>
    <row r="3384" spans="1:20" ht="42.75" x14ac:dyDescent="0.4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651"/>
        <v>0.99262620533182078</v>
      </c>
      <c r="P3384">
        <f t="shared" si="654"/>
        <v>0.88149999999999995</v>
      </c>
      <c r="Q3384" t="str">
        <f t="shared" si="656"/>
        <v>theater</v>
      </c>
      <c r="R3384" t="str">
        <f t="shared" si="655"/>
        <v>plays</v>
      </c>
      <c r="S3384" s="11">
        <f t="shared" si="652"/>
        <v>42559.431203703702</v>
      </c>
      <c r="T3384" s="11">
        <f t="shared" si="653"/>
        <v>42583.957638888889</v>
      </c>
    </row>
    <row r="3385" spans="1:20" ht="42.75" x14ac:dyDescent="0.4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651"/>
        <v>0.8951406649616368</v>
      </c>
      <c r="P3385">
        <f t="shared" si="654"/>
        <v>0.55857142857142861</v>
      </c>
      <c r="Q3385" t="str">
        <f t="shared" si="656"/>
        <v>theater</v>
      </c>
      <c r="R3385" t="str">
        <f t="shared" si="655"/>
        <v>plays</v>
      </c>
      <c r="S3385" s="11">
        <f t="shared" si="652"/>
        <v>42524.782638888893</v>
      </c>
      <c r="T3385" s="11">
        <f t="shared" si="653"/>
        <v>42544.782638888893</v>
      </c>
    </row>
    <row r="3386" spans="1:20" ht="42.75" x14ac:dyDescent="0.4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651"/>
        <v>0.99989001209866912</v>
      </c>
      <c r="P3386">
        <f t="shared" si="654"/>
        <v>3.4289485714285712</v>
      </c>
      <c r="Q3386" t="str">
        <f t="shared" si="656"/>
        <v>theater</v>
      </c>
      <c r="R3386" t="str">
        <f t="shared" si="655"/>
        <v>plays</v>
      </c>
      <c r="S3386" s="11">
        <f t="shared" si="652"/>
        <v>42292.087592592594</v>
      </c>
      <c r="T3386" s="11">
        <f t="shared" si="653"/>
        <v>42329.125</v>
      </c>
    </row>
    <row r="3387" spans="1:20" ht="42.75" x14ac:dyDescent="0.4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651"/>
        <v>1</v>
      </c>
      <c r="P3387">
        <f t="shared" si="654"/>
        <v>0.33333333333333331</v>
      </c>
      <c r="Q3387" t="str">
        <f t="shared" si="656"/>
        <v>theater</v>
      </c>
      <c r="R3387" t="str">
        <f t="shared" si="655"/>
        <v>plays</v>
      </c>
      <c r="S3387" s="11">
        <f t="shared" si="652"/>
        <v>41953.8675</v>
      </c>
      <c r="T3387" s="11">
        <f t="shared" si="653"/>
        <v>41983.8675</v>
      </c>
    </row>
    <row r="3388" spans="1:20" ht="42.75" x14ac:dyDescent="0.4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651"/>
        <v>0.95238095238095233</v>
      </c>
      <c r="P3388">
        <f t="shared" si="654"/>
        <v>1.05</v>
      </c>
      <c r="Q3388" t="str">
        <f t="shared" si="656"/>
        <v>theater</v>
      </c>
      <c r="R3388" t="str">
        <f t="shared" si="655"/>
        <v>plays</v>
      </c>
      <c r="S3388" s="11">
        <f t="shared" si="652"/>
        <v>41946.644745370373</v>
      </c>
      <c r="T3388" s="11">
        <f t="shared" si="653"/>
        <v>41976.644745370373</v>
      </c>
    </row>
    <row r="3389" spans="1:20" ht="42.75" x14ac:dyDescent="0.4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651"/>
        <v>0.85567598402738165</v>
      </c>
      <c r="P3389">
        <f t="shared" si="654"/>
        <v>1.7529999999999999</v>
      </c>
      <c r="Q3389" t="str">
        <f t="shared" si="656"/>
        <v>theater</v>
      </c>
      <c r="R3389" t="str">
        <f t="shared" si="655"/>
        <v>plays</v>
      </c>
      <c r="S3389" s="11">
        <f t="shared" si="652"/>
        <v>41947.762592592589</v>
      </c>
      <c r="T3389" s="11">
        <f t="shared" si="653"/>
        <v>41987.762592592597</v>
      </c>
    </row>
    <row r="3390" spans="1:20" ht="42.75" x14ac:dyDescent="0.4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651"/>
        <v>0.96339113680154143</v>
      </c>
      <c r="P3390">
        <f t="shared" si="654"/>
        <v>0.51900000000000002</v>
      </c>
      <c r="Q3390" t="str">
        <f t="shared" si="656"/>
        <v>theater</v>
      </c>
      <c r="R3390" t="str">
        <f t="shared" si="655"/>
        <v>plays</v>
      </c>
      <c r="S3390" s="11">
        <f t="shared" si="652"/>
        <v>42143.461122685185</v>
      </c>
      <c r="T3390" s="11">
        <f t="shared" si="653"/>
        <v>42173.461122685185</v>
      </c>
    </row>
    <row r="3391" spans="1:20" ht="42.75" x14ac:dyDescent="0.4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651"/>
        <v>0.8733624454148472</v>
      </c>
      <c r="P3391">
        <f t="shared" si="654"/>
        <v>7.6333333333333337</v>
      </c>
      <c r="Q3391" t="str">
        <f t="shared" si="656"/>
        <v>theater</v>
      </c>
      <c r="R3391" t="str">
        <f t="shared" si="655"/>
        <v>plays</v>
      </c>
      <c r="S3391" s="11">
        <f t="shared" si="652"/>
        <v>42494.563449074078</v>
      </c>
      <c r="T3391" s="11">
        <f t="shared" si="653"/>
        <v>42524.563449074078</v>
      </c>
    </row>
    <row r="3392" spans="1:20" ht="42.75" x14ac:dyDescent="0.4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651"/>
        <v>0.9765625</v>
      </c>
      <c r="P3392">
        <f t="shared" si="654"/>
        <v>0.15359999999999999</v>
      </c>
      <c r="Q3392" t="str">
        <f t="shared" si="656"/>
        <v>theater</v>
      </c>
      <c r="R3392" t="str">
        <f t="shared" si="655"/>
        <v>plays</v>
      </c>
      <c r="S3392" s="11">
        <f t="shared" si="652"/>
        <v>41815.774826388886</v>
      </c>
      <c r="T3392" s="11">
        <f t="shared" si="653"/>
        <v>41830.774826388886</v>
      </c>
    </row>
    <row r="3393" spans="1:20" ht="42.75" x14ac:dyDescent="0.4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651"/>
        <v>0.44843049327354262</v>
      </c>
      <c r="P3393">
        <f t="shared" si="654"/>
        <v>0.74333333333333329</v>
      </c>
      <c r="Q3393" t="str">
        <f t="shared" si="656"/>
        <v>theater</v>
      </c>
      <c r="R3393" t="str">
        <f t="shared" si="655"/>
        <v>plays</v>
      </c>
      <c r="S3393" s="11">
        <f t="shared" si="652"/>
        <v>41830.545694444445</v>
      </c>
      <c r="T3393" s="11">
        <f t="shared" si="653"/>
        <v>41859.936111111114</v>
      </c>
    </row>
    <row r="3394" spans="1:20" ht="42.75" x14ac:dyDescent="0.4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si="651"/>
        <v>1</v>
      </c>
      <c r="P3394">
        <f t="shared" si="654"/>
        <v>1</v>
      </c>
      <c r="Q3394" t="str">
        <f t="shared" si="656"/>
        <v>theater</v>
      </c>
      <c r="R3394" t="str">
        <f t="shared" si="655"/>
        <v>plays</v>
      </c>
      <c r="S3394" s="11">
        <f t="shared" si="652"/>
        <v>42446.845543981486</v>
      </c>
      <c r="T3394" s="11">
        <f t="shared" si="653"/>
        <v>42496.845543981486</v>
      </c>
    </row>
    <row r="3395" spans="1:20" ht="42.75" x14ac:dyDescent="0.4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ref="O3395:O3458" si="657">$D3395/$E3395</f>
        <v>0.94517958412098302</v>
      </c>
      <c r="P3395">
        <f t="shared" si="654"/>
        <v>3.1739999999999999</v>
      </c>
      <c r="Q3395" t="str">
        <f t="shared" si="656"/>
        <v>theater</v>
      </c>
      <c r="R3395" t="str">
        <f t="shared" si="655"/>
        <v>plays</v>
      </c>
      <c r="S3395" s="11">
        <f t="shared" ref="S3395:S3458" si="658">(((J3395/60)/60)/24)+DATE(1970,1,1)</f>
        <v>41923.921643518523</v>
      </c>
      <c r="T3395" s="11">
        <f t="shared" ref="T3395:T3458" si="659">(((I3395/60)/60)/24)+DATE(1970,1,1)</f>
        <v>41949.031944444447</v>
      </c>
    </row>
    <row r="3396" spans="1:20" ht="42.75" x14ac:dyDescent="0.4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657"/>
        <v>0.70242656449552998</v>
      </c>
      <c r="P3396">
        <f t="shared" si="654"/>
        <v>0.52200000000000002</v>
      </c>
      <c r="Q3396" t="str">
        <f t="shared" si="656"/>
        <v>theater</v>
      </c>
      <c r="R3396" t="str">
        <f t="shared" si="655"/>
        <v>plays</v>
      </c>
      <c r="S3396" s="11">
        <f t="shared" si="658"/>
        <v>41817.59542824074</v>
      </c>
      <c r="T3396" s="11">
        <f t="shared" si="659"/>
        <v>41847.59542824074</v>
      </c>
    </row>
    <row r="3397" spans="1:20" ht="28.5" x14ac:dyDescent="0.4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657"/>
        <v>0.54347826086956519</v>
      </c>
      <c r="P3397">
        <f t="shared" si="654"/>
        <v>1.6727272727272726</v>
      </c>
      <c r="Q3397" t="str">
        <f t="shared" si="656"/>
        <v>theater</v>
      </c>
      <c r="R3397" t="str">
        <f t="shared" si="655"/>
        <v>plays</v>
      </c>
      <c r="S3397" s="11">
        <f t="shared" si="658"/>
        <v>42140.712314814817</v>
      </c>
      <c r="T3397" s="11">
        <f t="shared" si="659"/>
        <v>42154.756944444445</v>
      </c>
    </row>
    <row r="3398" spans="1:20" ht="42.75" x14ac:dyDescent="0.4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657"/>
        <v>0.95846645367412142</v>
      </c>
      <c r="P3398">
        <f t="shared" si="654"/>
        <v>3.13</v>
      </c>
      <c r="Q3398" t="str">
        <f t="shared" si="656"/>
        <v>theater</v>
      </c>
      <c r="R3398" t="str">
        <f t="shared" si="655"/>
        <v>plays</v>
      </c>
      <c r="S3398" s="11">
        <f t="shared" si="658"/>
        <v>41764.44663194444</v>
      </c>
      <c r="T3398" s="11">
        <f t="shared" si="659"/>
        <v>41791.165972222225</v>
      </c>
    </row>
    <row r="3399" spans="1:20" ht="28.5" x14ac:dyDescent="0.4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657"/>
        <v>0.8928571428571429</v>
      </c>
      <c r="P3399">
        <f t="shared" si="654"/>
        <v>0.18666666666666668</v>
      </c>
      <c r="Q3399" t="str">
        <f t="shared" si="656"/>
        <v>theater</v>
      </c>
      <c r="R3399" t="str">
        <f t="shared" si="655"/>
        <v>plays</v>
      </c>
      <c r="S3399" s="11">
        <f t="shared" si="658"/>
        <v>42378.478344907402</v>
      </c>
      <c r="T3399" s="11">
        <f t="shared" si="659"/>
        <v>42418.916666666672</v>
      </c>
    </row>
    <row r="3400" spans="1:20" ht="42.75" x14ac:dyDescent="0.4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657"/>
        <v>0.90029259509340531</v>
      </c>
      <c r="P3400">
        <f t="shared" si="654"/>
        <v>17.771999999999998</v>
      </c>
      <c r="Q3400" t="str">
        <f t="shared" si="656"/>
        <v>theater</v>
      </c>
      <c r="R3400" t="str">
        <f t="shared" si="655"/>
        <v>plays</v>
      </c>
      <c r="S3400" s="11">
        <f t="shared" si="658"/>
        <v>41941.75203703704</v>
      </c>
      <c r="T3400" s="11">
        <f t="shared" si="659"/>
        <v>41964.708333333328</v>
      </c>
    </row>
    <row r="3401" spans="1:20" ht="42.75" x14ac:dyDescent="0.4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657"/>
        <v>0.96385542168674698</v>
      </c>
      <c r="P3401">
        <f t="shared" ref="P3401:P3464" si="660">AVERAGE($E3401/$D3400)</f>
        <v>0.31125000000000003</v>
      </c>
      <c r="Q3401" t="str">
        <f t="shared" si="656"/>
        <v>theater</v>
      </c>
      <c r="R3401" t="str">
        <f t="shared" si="655"/>
        <v>plays</v>
      </c>
      <c r="S3401" s="11">
        <f t="shared" si="658"/>
        <v>42026.920428240745</v>
      </c>
      <c r="T3401" s="11">
        <f t="shared" si="659"/>
        <v>42056.920428240745</v>
      </c>
    </row>
    <row r="3402" spans="1:20" ht="42.75" x14ac:dyDescent="0.4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657"/>
        <v>0.9959167413604223</v>
      </c>
      <c r="P3402">
        <f t="shared" si="660"/>
        <v>8.3674999999999997</v>
      </c>
      <c r="Q3402" t="str">
        <f t="shared" si="656"/>
        <v>theater</v>
      </c>
      <c r="R3402" t="str">
        <f t="shared" si="655"/>
        <v>plays</v>
      </c>
      <c r="S3402" s="11">
        <f t="shared" si="658"/>
        <v>41834.953865740739</v>
      </c>
      <c r="T3402" s="11">
        <f t="shared" si="659"/>
        <v>41879.953865740739</v>
      </c>
    </row>
    <row r="3403" spans="1:20" ht="42.75" x14ac:dyDescent="0.4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657"/>
        <v>0.98171970209884907</v>
      </c>
      <c r="P3403">
        <f t="shared" si="660"/>
        <v>0.2954</v>
      </c>
      <c r="Q3403" t="str">
        <f t="shared" si="656"/>
        <v>theater</v>
      </c>
      <c r="R3403" t="str">
        <f t="shared" ref="R3403:R3466" si="661">RIGHT(N3403,5)</f>
        <v>plays</v>
      </c>
      <c r="S3403" s="11">
        <f t="shared" si="658"/>
        <v>42193.723912037036</v>
      </c>
      <c r="T3403" s="11">
        <f t="shared" si="659"/>
        <v>42223.723912037036</v>
      </c>
    </row>
    <row r="3404" spans="1:20" ht="42.75" x14ac:dyDescent="0.4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657"/>
        <v>0.91102338293349527</v>
      </c>
      <c r="P3404">
        <f t="shared" si="660"/>
        <v>5.6775862068965521</v>
      </c>
      <c r="Q3404" t="str">
        <f t="shared" si="656"/>
        <v>theater</v>
      </c>
      <c r="R3404" t="str">
        <f t="shared" si="661"/>
        <v>plays</v>
      </c>
      <c r="S3404" s="11">
        <f t="shared" si="658"/>
        <v>42290.61855324074</v>
      </c>
      <c r="T3404" s="11">
        <f t="shared" si="659"/>
        <v>42320.104861111111</v>
      </c>
    </row>
    <row r="3405" spans="1:20" ht="42.75" x14ac:dyDescent="0.4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657"/>
        <v>1</v>
      </c>
      <c r="P3405">
        <f t="shared" si="660"/>
        <v>0.13333333333333333</v>
      </c>
      <c r="Q3405" t="str">
        <f t="shared" si="656"/>
        <v>theater</v>
      </c>
      <c r="R3405" t="str">
        <f t="shared" si="661"/>
        <v>plays</v>
      </c>
      <c r="S3405" s="11">
        <f t="shared" si="658"/>
        <v>42150.462083333332</v>
      </c>
      <c r="T3405" s="11">
        <f t="shared" si="659"/>
        <v>42180.462083333332</v>
      </c>
    </row>
    <row r="3406" spans="1:20" ht="42.75" x14ac:dyDescent="0.4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657"/>
        <v>0.81967213114754101</v>
      </c>
      <c r="P3406">
        <f t="shared" si="660"/>
        <v>0.30499999999999999</v>
      </c>
      <c r="Q3406" t="str">
        <f t="shared" si="656"/>
        <v>theater</v>
      </c>
      <c r="R3406" t="str">
        <f t="shared" si="661"/>
        <v>plays</v>
      </c>
      <c r="S3406" s="11">
        <f t="shared" si="658"/>
        <v>42152.503495370373</v>
      </c>
      <c r="T3406" s="11">
        <f t="shared" si="659"/>
        <v>42172.503495370373</v>
      </c>
    </row>
    <row r="3407" spans="1:20" ht="42.75" x14ac:dyDescent="0.4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657"/>
        <v>0.72689511941848395</v>
      </c>
      <c r="P3407">
        <f t="shared" si="660"/>
        <v>0.96299999999999997</v>
      </c>
      <c r="Q3407" t="str">
        <f t="shared" si="656"/>
        <v>theater</v>
      </c>
      <c r="R3407" t="str">
        <f t="shared" si="661"/>
        <v>plays</v>
      </c>
      <c r="S3407" s="11">
        <f t="shared" si="658"/>
        <v>42410.017199074078</v>
      </c>
      <c r="T3407" s="11">
        <f t="shared" si="659"/>
        <v>42430.999305555553</v>
      </c>
    </row>
    <row r="3408" spans="1:20" ht="28.5" x14ac:dyDescent="0.4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657"/>
        <v>0.99690958030106669</v>
      </c>
      <c r="P3408">
        <f t="shared" si="660"/>
        <v>28.66</v>
      </c>
      <c r="Q3408" t="str">
        <f t="shared" si="656"/>
        <v>theater</v>
      </c>
      <c r="R3408" t="str">
        <f t="shared" si="661"/>
        <v>plays</v>
      </c>
      <c r="S3408" s="11">
        <f t="shared" si="658"/>
        <v>41791.492777777778</v>
      </c>
      <c r="T3408" s="11">
        <f t="shared" si="659"/>
        <v>41836.492777777778</v>
      </c>
    </row>
    <row r="3409" spans="1:20" ht="57" x14ac:dyDescent="0.4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657"/>
        <v>0.93370681605975725</v>
      </c>
      <c r="P3409">
        <f t="shared" si="660"/>
        <v>0.2142</v>
      </c>
      <c r="Q3409" t="str">
        <f t="shared" si="656"/>
        <v>theater</v>
      </c>
      <c r="R3409" t="str">
        <f t="shared" si="661"/>
        <v>plays</v>
      </c>
      <c r="S3409" s="11">
        <f t="shared" si="658"/>
        <v>41796.422326388885</v>
      </c>
      <c r="T3409" s="11">
        <f t="shared" si="659"/>
        <v>41826.422326388885</v>
      </c>
    </row>
    <row r="3410" spans="1:20" ht="42.75" x14ac:dyDescent="0.4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657"/>
        <v>0.47393364928909953</v>
      </c>
      <c r="P3410">
        <f t="shared" si="660"/>
        <v>0.52749999999999997</v>
      </c>
      <c r="Q3410" t="str">
        <f t="shared" si="656"/>
        <v>theater</v>
      </c>
      <c r="R3410" t="str">
        <f t="shared" si="661"/>
        <v>plays</v>
      </c>
      <c r="S3410" s="11">
        <f t="shared" si="658"/>
        <v>41808.991944444446</v>
      </c>
      <c r="T3410" s="11">
        <f t="shared" si="659"/>
        <v>41838.991944444446</v>
      </c>
    </row>
    <row r="3411" spans="1:20" ht="42.75" x14ac:dyDescent="0.4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657"/>
        <v>0.80906148867313921</v>
      </c>
      <c r="P3411">
        <f t="shared" si="660"/>
        <v>1.236</v>
      </c>
      <c r="Q3411" t="str">
        <f t="shared" si="656"/>
        <v>theater</v>
      </c>
      <c r="R3411" t="str">
        <f t="shared" si="661"/>
        <v>plays</v>
      </c>
      <c r="S3411" s="11">
        <f t="shared" si="658"/>
        <v>42544.814328703709</v>
      </c>
      <c r="T3411" s="11">
        <f t="shared" si="659"/>
        <v>42582.873611111107</v>
      </c>
    </row>
    <row r="3412" spans="1:20" ht="42.75" x14ac:dyDescent="0.4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657"/>
        <v>0.92165898617511521</v>
      </c>
      <c r="P3412">
        <f t="shared" si="660"/>
        <v>6.51</v>
      </c>
      <c r="Q3412" t="str">
        <f t="shared" si="656"/>
        <v>theater</v>
      </c>
      <c r="R3412" t="str">
        <f t="shared" si="661"/>
        <v>plays</v>
      </c>
      <c r="S3412" s="11">
        <f t="shared" si="658"/>
        <v>42500.041550925926</v>
      </c>
      <c r="T3412" s="11">
        <f t="shared" si="659"/>
        <v>42527.291666666672</v>
      </c>
    </row>
    <row r="3413" spans="1:20" ht="42.75" x14ac:dyDescent="0.4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657"/>
        <v>0.96556163501770198</v>
      </c>
      <c r="P3413">
        <f t="shared" si="660"/>
        <v>5.1783333333333337</v>
      </c>
      <c r="Q3413" t="str">
        <f t="shared" si="656"/>
        <v>theater</v>
      </c>
      <c r="R3413" t="str">
        <f t="shared" si="661"/>
        <v>plays</v>
      </c>
      <c r="S3413" s="11">
        <f t="shared" si="658"/>
        <v>42265.022824074069</v>
      </c>
      <c r="T3413" s="11">
        <f t="shared" si="659"/>
        <v>42285.022824074069</v>
      </c>
    </row>
    <row r="3414" spans="1:20" ht="42.75" x14ac:dyDescent="0.4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657"/>
        <v>1</v>
      </c>
      <c r="P3414">
        <f t="shared" si="660"/>
        <v>0.2</v>
      </c>
      <c r="Q3414" t="str">
        <f t="shared" si="656"/>
        <v>theater</v>
      </c>
      <c r="R3414" t="str">
        <f t="shared" si="661"/>
        <v>plays</v>
      </c>
      <c r="S3414" s="11">
        <f t="shared" si="658"/>
        <v>41879.959050925929</v>
      </c>
      <c r="T3414" s="11">
        <f t="shared" si="659"/>
        <v>41909.959050925929</v>
      </c>
    </row>
    <row r="3415" spans="1:20" ht="42.75" x14ac:dyDescent="0.4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657"/>
        <v>0.76923076923076927</v>
      </c>
      <c r="P3415">
        <f t="shared" si="660"/>
        <v>0.21666666666666667</v>
      </c>
      <c r="Q3415" t="str">
        <f t="shared" si="656"/>
        <v>theater</v>
      </c>
      <c r="R3415" t="str">
        <f t="shared" si="661"/>
        <v>plays</v>
      </c>
      <c r="S3415" s="11">
        <f t="shared" si="658"/>
        <v>42053.733078703706</v>
      </c>
      <c r="T3415" s="11">
        <f t="shared" si="659"/>
        <v>42063.207638888889</v>
      </c>
    </row>
    <row r="3416" spans="1:20" ht="42.75" x14ac:dyDescent="0.4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657"/>
        <v>0.96618357487922701</v>
      </c>
      <c r="P3416">
        <f t="shared" si="660"/>
        <v>6.21</v>
      </c>
      <c r="Q3416" t="str">
        <f t="shared" si="656"/>
        <v>theater</v>
      </c>
      <c r="R3416" t="str">
        <f t="shared" si="661"/>
        <v>plays</v>
      </c>
      <c r="S3416" s="11">
        <f t="shared" si="658"/>
        <v>42675.832465277781</v>
      </c>
      <c r="T3416" s="11">
        <f t="shared" si="659"/>
        <v>42705.332638888889</v>
      </c>
    </row>
    <row r="3417" spans="1:20" ht="42.75" x14ac:dyDescent="0.4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657"/>
        <v>1</v>
      </c>
      <c r="P3417">
        <f t="shared" si="660"/>
        <v>6.6666666666666666E-2</v>
      </c>
      <c r="Q3417" t="str">
        <f t="shared" si="656"/>
        <v>theater</v>
      </c>
      <c r="R3417" t="str">
        <f t="shared" si="661"/>
        <v>plays</v>
      </c>
      <c r="S3417" s="11">
        <f t="shared" si="658"/>
        <v>42467.144166666665</v>
      </c>
      <c r="T3417" s="11">
        <f t="shared" si="659"/>
        <v>42477.979166666672</v>
      </c>
    </row>
    <row r="3418" spans="1:20" ht="57" x14ac:dyDescent="0.4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657"/>
        <v>0.83612040133779264</v>
      </c>
      <c r="P3418">
        <f t="shared" si="660"/>
        <v>23.92</v>
      </c>
      <c r="Q3418" t="str">
        <f t="shared" si="656"/>
        <v>theater</v>
      </c>
      <c r="R3418" t="str">
        <f t="shared" si="661"/>
        <v>plays</v>
      </c>
      <c r="S3418" s="11">
        <f t="shared" si="658"/>
        <v>42089.412557870368</v>
      </c>
      <c r="T3418" s="11">
        <f t="shared" si="659"/>
        <v>42117.770833333328</v>
      </c>
    </row>
    <row r="3419" spans="1:20" ht="42.75" x14ac:dyDescent="0.4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657"/>
        <v>0.99999411768166069</v>
      </c>
      <c r="P3419">
        <f t="shared" si="660"/>
        <v>0.42500250000000001</v>
      </c>
      <c r="Q3419" t="str">
        <f t="shared" si="656"/>
        <v>theater</v>
      </c>
      <c r="R3419" t="str">
        <f t="shared" si="661"/>
        <v>plays</v>
      </c>
      <c r="S3419" s="11">
        <f t="shared" si="658"/>
        <v>41894.91375</v>
      </c>
      <c r="T3419" s="11">
        <f t="shared" si="659"/>
        <v>41938.029861111114</v>
      </c>
    </row>
    <row r="3420" spans="1:20" ht="42.75" x14ac:dyDescent="0.4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657"/>
        <v>0.99132589838909546</v>
      </c>
      <c r="P3420">
        <f t="shared" si="660"/>
        <v>2.3735294117647059</v>
      </c>
      <c r="Q3420" t="str">
        <f t="shared" si="656"/>
        <v>theater</v>
      </c>
      <c r="R3420" t="str">
        <f t="shared" si="661"/>
        <v>plays</v>
      </c>
      <c r="S3420" s="11">
        <f t="shared" si="658"/>
        <v>41752.83457175926</v>
      </c>
      <c r="T3420" s="11">
        <f t="shared" si="659"/>
        <v>41782.83457175926</v>
      </c>
    </row>
    <row r="3421" spans="1:20" ht="57" x14ac:dyDescent="0.4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657"/>
        <v>0.93856655290102387</v>
      </c>
      <c r="P3421">
        <f t="shared" si="660"/>
        <v>0.73250000000000004</v>
      </c>
      <c r="Q3421" t="str">
        <f t="shared" si="656"/>
        <v>theater</v>
      </c>
      <c r="R3421" t="str">
        <f t="shared" si="661"/>
        <v>plays</v>
      </c>
      <c r="S3421" s="11">
        <f t="shared" si="658"/>
        <v>42448.821585648147</v>
      </c>
      <c r="T3421" s="11">
        <f t="shared" si="659"/>
        <v>42466.895833333328</v>
      </c>
    </row>
    <row r="3422" spans="1:20" ht="42.75" x14ac:dyDescent="0.4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657"/>
        <v>0.72463768115942029</v>
      </c>
      <c r="P3422">
        <f t="shared" si="660"/>
        <v>0.35127272727272729</v>
      </c>
      <c r="Q3422" t="str">
        <f t="shared" si="656"/>
        <v>theater</v>
      </c>
      <c r="R3422" t="str">
        <f t="shared" si="661"/>
        <v>plays</v>
      </c>
      <c r="S3422" s="11">
        <f t="shared" si="658"/>
        <v>42405.090300925927</v>
      </c>
      <c r="T3422" s="11">
        <f t="shared" si="659"/>
        <v>42414</v>
      </c>
    </row>
    <row r="3423" spans="1:20" ht="42.75" x14ac:dyDescent="0.4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657"/>
        <v>0.98863074641621351</v>
      </c>
      <c r="P3423">
        <f t="shared" si="660"/>
        <v>14.45</v>
      </c>
      <c r="Q3423" t="str">
        <f t="shared" ref="Q3423:Q3486" si="662">LEFT(N3423,7)</f>
        <v>theater</v>
      </c>
      <c r="R3423" t="str">
        <f t="shared" si="661"/>
        <v>plays</v>
      </c>
      <c r="S3423" s="11">
        <f t="shared" si="658"/>
        <v>42037.791238425925</v>
      </c>
      <c r="T3423" s="11">
        <f t="shared" si="659"/>
        <v>42067.791238425925</v>
      </c>
    </row>
    <row r="3424" spans="1:20" ht="42.75" x14ac:dyDescent="0.4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657"/>
        <v>0.91659028414298804</v>
      </c>
      <c r="P3424">
        <f t="shared" si="660"/>
        <v>0.32729999999999998</v>
      </c>
      <c r="Q3424" t="str">
        <f t="shared" si="662"/>
        <v>theater</v>
      </c>
      <c r="R3424" t="str">
        <f t="shared" si="661"/>
        <v>plays</v>
      </c>
      <c r="S3424" s="11">
        <f t="shared" si="658"/>
        <v>42323.562222222223</v>
      </c>
      <c r="T3424" s="11">
        <f t="shared" si="659"/>
        <v>42352</v>
      </c>
    </row>
    <row r="3425" spans="1:20" ht="42.75" x14ac:dyDescent="0.4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657"/>
        <v>0.7142857142857143</v>
      </c>
      <c r="P3425">
        <f t="shared" si="660"/>
        <v>0.11666666666666667</v>
      </c>
      <c r="Q3425" t="str">
        <f t="shared" si="662"/>
        <v>theater</v>
      </c>
      <c r="R3425" t="str">
        <f t="shared" si="661"/>
        <v>plays</v>
      </c>
      <c r="S3425" s="11">
        <f t="shared" si="658"/>
        <v>42088.911354166667</v>
      </c>
      <c r="T3425" s="11">
        <f t="shared" si="659"/>
        <v>42118.911354166667</v>
      </c>
    </row>
    <row r="3426" spans="1:20" ht="42.75" x14ac:dyDescent="0.4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657"/>
        <v>0.96540627514078836</v>
      </c>
      <c r="P3426">
        <f t="shared" si="660"/>
        <v>24.86</v>
      </c>
      <c r="Q3426" t="str">
        <f t="shared" si="662"/>
        <v>theater</v>
      </c>
      <c r="R3426" t="str">
        <f t="shared" si="661"/>
        <v>plays</v>
      </c>
      <c r="S3426" s="11">
        <f t="shared" si="658"/>
        <v>42018.676898148144</v>
      </c>
      <c r="T3426" s="11">
        <f t="shared" si="659"/>
        <v>42040.290972222225</v>
      </c>
    </row>
    <row r="3427" spans="1:20" ht="42.75" x14ac:dyDescent="0.4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657"/>
        <v>0.97115350375998266</v>
      </c>
      <c r="P3427">
        <f t="shared" si="660"/>
        <v>5.1485166666666666</v>
      </c>
      <c r="Q3427" t="str">
        <f t="shared" si="662"/>
        <v>theater</v>
      </c>
      <c r="R3427" t="str">
        <f t="shared" si="661"/>
        <v>plays</v>
      </c>
      <c r="S3427" s="11">
        <f t="shared" si="658"/>
        <v>41884.617314814815</v>
      </c>
      <c r="T3427" s="11">
        <f t="shared" si="659"/>
        <v>41916.617314814815</v>
      </c>
    </row>
    <row r="3428" spans="1:20" ht="42.75" x14ac:dyDescent="0.4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657"/>
        <v>0.92478421701602964</v>
      </c>
      <c r="P3428">
        <f t="shared" si="660"/>
        <v>0.13516666666666666</v>
      </c>
      <c r="Q3428" t="str">
        <f t="shared" si="662"/>
        <v>theater</v>
      </c>
      <c r="R3428" t="str">
        <f t="shared" si="661"/>
        <v>plays</v>
      </c>
      <c r="S3428" s="11">
        <f t="shared" si="658"/>
        <v>41884.056747685187</v>
      </c>
      <c r="T3428" s="11">
        <f t="shared" si="659"/>
        <v>41903.083333333336</v>
      </c>
    </row>
    <row r="3429" spans="1:20" ht="42.75" x14ac:dyDescent="0.4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657"/>
        <v>1</v>
      </c>
      <c r="P3429">
        <f t="shared" si="660"/>
        <v>0.4</v>
      </c>
      <c r="Q3429" t="str">
        <f t="shared" si="662"/>
        <v>theater</v>
      </c>
      <c r="R3429" t="str">
        <f t="shared" si="661"/>
        <v>plays</v>
      </c>
      <c r="S3429" s="11">
        <f t="shared" si="658"/>
        <v>41792.645277777774</v>
      </c>
      <c r="T3429" s="11">
        <f t="shared" si="659"/>
        <v>41822.645277777774</v>
      </c>
    </row>
    <row r="3430" spans="1:20" ht="42.75" x14ac:dyDescent="0.4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657"/>
        <v>0.97323600973236013</v>
      </c>
      <c r="P3430">
        <f t="shared" si="660"/>
        <v>1.37</v>
      </c>
      <c r="Q3430" t="str">
        <f t="shared" si="662"/>
        <v>theater</v>
      </c>
      <c r="R3430" t="str">
        <f t="shared" si="661"/>
        <v>plays</v>
      </c>
      <c r="S3430" s="11">
        <f t="shared" si="658"/>
        <v>42038.720451388886</v>
      </c>
      <c r="T3430" s="11">
        <f t="shared" si="659"/>
        <v>42063.708333333328</v>
      </c>
    </row>
    <row r="3431" spans="1:20" ht="42.75" x14ac:dyDescent="0.4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657"/>
        <v>0.76923076923076927</v>
      </c>
      <c r="P3431">
        <f t="shared" si="660"/>
        <v>9.7500000000000003E-2</v>
      </c>
      <c r="Q3431" t="str">
        <f t="shared" si="662"/>
        <v>theater</v>
      </c>
      <c r="R3431" t="str">
        <f t="shared" si="661"/>
        <v>plays</v>
      </c>
      <c r="S3431" s="11">
        <f t="shared" si="658"/>
        <v>42662.021539351852</v>
      </c>
      <c r="T3431" s="11">
        <f t="shared" si="659"/>
        <v>42676.021539351852</v>
      </c>
    </row>
    <row r="3432" spans="1:20" ht="42.75" x14ac:dyDescent="0.4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657"/>
        <v>0.92123869755272947</v>
      </c>
      <c r="P3432">
        <f t="shared" si="660"/>
        <v>14.473266666666666</v>
      </c>
      <c r="Q3432" t="str">
        <f t="shared" si="662"/>
        <v>theater</v>
      </c>
      <c r="R3432" t="str">
        <f t="shared" si="661"/>
        <v>plays</v>
      </c>
      <c r="S3432" s="11">
        <f t="shared" si="658"/>
        <v>41820.945613425924</v>
      </c>
      <c r="T3432" s="11">
        <f t="shared" si="659"/>
        <v>41850.945613425924</v>
      </c>
    </row>
    <row r="3433" spans="1:20" ht="42.75" x14ac:dyDescent="0.4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657"/>
        <v>1</v>
      </c>
      <c r="P3433">
        <f t="shared" si="660"/>
        <v>1</v>
      </c>
      <c r="Q3433" t="str">
        <f t="shared" si="662"/>
        <v>theater</v>
      </c>
      <c r="R3433" t="str">
        <f t="shared" si="661"/>
        <v>plays</v>
      </c>
      <c r="S3433" s="11">
        <f t="shared" si="658"/>
        <v>41839.730937500004</v>
      </c>
      <c r="T3433" s="11">
        <f t="shared" si="659"/>
        <v>41869.730937500004</v>
      </c>
    </row>
    <row r="3434" spans="1:20" ht="42.75" x14ac:dyDescent="0.4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657"/>
        <v>0.91199270405836752</v>
      </c>
      <c r="P3434">
        <f t="shared" si="660"/>
        <v>1.0965</v>
      </c>
      <c r="Q3434" t="str">
        <f t="shared" si="662"/>
        <v>theater</v>
      </c>
      <c r="R3434" t="str">
        <f t="shared" si="661"/>
        <v>plays</v>
      </c>
      <c r="S3434" s="11">
        <f t="shared" si="658"/>
        <v>42380.581180555557</v>
      </c>
      <c r="T3434" s="11">
        <f t="shared" si="659"/>
        <v>42405.916666666672</v>
      </c>
    </row>
    <row r="3435" spans="1:20" ht="42.75" x14ac:dyDescent="0.4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657"/>
        <v>0.99737532808398954</v>
      </c>
      <c r="P3435">
        <f t="shared" si="660"/>
        <v>4.7625000000000002</v>
      </c>
      <c r="Q3435" t="str">
        <f t="shared" si="662"/>
        <v>theater</v>
      </c>
      <c r="R3435" t="str">
        <f t="shared" si="661"/>
        <v>plays</v>
      </c>
      <c r="S3435" s="11">
        <f t="shared" si="658"/>
        <v>41776.063136574077</v>
      </c>
      <c r="T3435" s="11">
        <f t="shared" si="659"/>
        <v>41807.125</v>
      </c>
    </row>
    <row r="3436" spans="1:20" ht="42.75" x14ac:dyDescent="0.4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657"/>
        <v>0.94741828517290383</v>
      </c>
      <c r="P3436">
        <f t="shared" si="660"/>
        <v>1.1110526315789473</v>
      </c>
      <c r="Q3436" t="str">
        <f t="shared" si="662"/>
        <v>theater</v>
      </c>
      <c r="R3436" t="str">
        <f t="shared" si="661"/>
        <v>plays</v>
      </c>
      <c r="S3436" s="11">
        <f t="shared" si="658"/>
        <v>41800.380428240744</v>
      </c>
      <c r="T3436" s="11">
        <f t="shared" si="659"/>
        <v>41830.380428240744</v>
      </c>
    </row>
    <row r="3437" spans="1:20" ht="42.75" x14ac:dyDescent="0.4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657"/>
        <v>0.8928571428571429</v>
      </c>
      <c r="P3437">
        <f t="shared" si="660"/>
        <v>0.112</v>
      </c>
      <c r="Q3437" t="str">
        <f t="shared" si="662"/>
        <v>theater</v>
      </c>
      <c r="R3437" t="str">
        <f t="shared" si="661"/>
        <v>plays</v>
      </c>
      <c r="S3437" s="11">
        <f t="shared" si="658"/>
        <v>42572.61681712963</v>
      </c>
      <c r="T3437" s="11">
        <f t="shared" si="659"/>
        <v>42589.125</v>
      </c>
    </row>
    <row r="3438" spans="1:20" ht="42.75" x14ac:dyDescent="0.4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657"/>
        <v>0.94428706326723322</v>
      </c>
      <c r="P3438">
        <f t="shared" si="660"/>
        <v>5.2949999999999999</v>
      </c>
      <c r="Q3438" t="str">
        <f t="shared" si="662"/>
        <v>theater</v>
      </c>
      <c r="R3438" t="str">
        <f t="shared" si="661"/>
        <v>plays</v>
      </c>
      <c r="S3438" s="11">
        <f t="shared" si="658"/>
        <v>41851.541585648149</v>
      </c>
      <c r="T3438" s="11">
        <f t="shared" si="659"/>
        <v>41872.686111111114</v>
      </c>
    </row>
    <row r="3439" spans="1:20" ht="42.75" x14ac:dyDescent="0.4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657"/>
        <v>0.99009900990099009</v>
      </c>
      <c r="P3439">
        <f t="shared" si="660"/>
        <v>0.60599999999999998</v>
      </c>
      <c r="Q3439" t="str">
        <f t="shared" si="662"/>
        <v>theater</v>
      </c>
      <c r="R3439" t="str">
        <f t="shared" si="661"/>
        <v>plays</v>
      </c>
      <c r="S3439" s="11">
        <f t="shared" si="658"/>
        <v>42205.710879629631</v>
      </c>
      <c r="T3439" s="11">
        <f t="shared" si="659"/>
        <v>42235.710879629631</v>
      </c>
    </row>
    <row r="3440" spans="1:20" ht="42.75" x14ac:dyDescent="0.4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657"/>
        <v>0.95969289827255277</v>
      </c>
      <c r="P3440">
        <f t="shared" si="660"/>
        <v>0.86833333333333329</v>
      </c>
      <c r="Q3440" t="str">
        <f t="shared" si="662"/>
        <v>theater</v>
      </c>
      <c r="R3440" t="str">
        <f t="shared" si="661"/>
        <v>plays</v>
      </c>
      <c r="S3440" s="11">
        <f t="shared" si="658"/>
        <v>42100.927858796291</v>
      </c>
      <c r="T3440" s="11">
        <f t="shared" si="659"/>
        <v>42126.875</v>
      </c>
    </row>
    <row r="3441" spans="1:20" ht="28.5" x14ac:dyDescent="0.4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657"/>
        <v>0.74250993107032803</v>
      </c>
      <c r="P3441">
        <f t="shared" si="660"/>
        <v>0.64645600000000003</v>
      </c>
      <c r="Q3441" t="str">
        <f t="shared" si="662"/>
        <v>theater</v>
      </c>
      <c r="R3441" t="str">
        <f t="shared" si="661"/>
        <v>plays</v>
      </c>
      <c r="S3441" s="11">
        <f t="shared" si="658"/>
        <v>42374.911226851851</v>
      </c>
      <c r="T3441" s="11">
        <f t="shared" si="659"/>
        <v>42388.207638888889</v>
      </c>
    </row>
    <row r="3442" spans="1:20" ht="42.75" x14ac:dyDescent="0.4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657"/>
        <v>0.95040411182834938</v>
      </c>
      <c r="P3442">
        <f t="shared" si="660"/>
        <v>4.3841000000000001</v>
      </c>
      <c r="Q3442" t="str">
        <f t="shared" si="662"/>
        <v>theater</v>
      </c>
      <c r="R3442" t="str">
        <f t="shared" si="661"/>
        <v>plays</v>
      </c>
      <c r="S3442" s="11">
        <f t="shared" si="658"/>
        <v>41809.12300925926</v>
      </c>
      <c r="T3442" s="11">
        <f t="shared" si="659"/>
        <v>41831.677083333336</v>
      </c>
    </row>
    <row r="3443" spans="1:20" ht="42.75" x14ac:dyDescent="0.4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657"/>
        <v>0.97465886939571145</v>
      </c>
      <c r="P3443">
        <f t="shared" si="660"/>
        <v>0.51300000000000001</v>
      </c>
      <c r="Q3443" t="str">
        <f t="shared" si="662"/>
        <v>theater</v>
      </c>
      <c r="R3443" t="str">
        <f t="shared" si="661"/>
        <v>plays</v>
      </c>
      <c r="S3443" s="11">
        <f t="shared" si="658"/>
        <v>42294.429641203707</v>
      </c>
      <c r="T3443" s="11">
        <f t="shared" si="659"/>
        <v>42321.845138888893</v>
      </c>
    </row>
    <row r="3444" spans="1:20" ht="42.75" x14ac:dyDescent="0.4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657"/>
        <v>1</v>
      </c>
      <c r="P3444">
        <f t="shared" si="660"/>
        <v>0.1</v>
      </c>
      <c r="Q3444" t="str">
        <f t="shared" si="662"/>
        <v>theater</v>
      </c>
      <c r="R3444" t="str">
        <f t="shared" si="661"/>
        <v>plays</v>
      </c>
      <c r="S3444" s="11">
        <f t="shared" si="658"/>
        <v>42124.841111111105</v>
      </c>
      <c r="T3444" s="11">
        <f t="shared" si="659"/>
        <v>42154.841111111105</v>
      </c>
    </row>
    <row r="3445" spans="1:20" ht="42.75" x14ac:dyDescent="0.4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657"/>
        <v>0.53908355795148244</v>
      </c>
      <c r="P3445">
        <f t="shared" si="660"/>
        <v>7.42</v>
      </c>
      <c r="Q3445" t="str">
        <f t="shared" si="662"/>
        <v>theater</v>
      </c>
      <c r="R3445" t="str">
        <f t="shared" si="661"/>
        <v>plays</v>
      </c>
      <c r="S3445" s="11">
        <f t="shared" si="658"/>
        <v>41861.524837962963</v>
      </c>
      <c r="T3445" s="11">
        <f t="shared" si="659"/>
        <v>41891.524837962963</v>
      </c>
    </row>
    <row r="3446" spans="1:20" ht="42.75" x14ac:dyDescent="0.4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657"/>
        <v>0.34602076124567471</v>
      </c>
      <c r="P3446">
        <f t="shared" si="660"/>
        <v>0.86699999999999999</v>
      </c>
      <c r="Q3446" t="str">
        <f t="shared" si="662"/>
        <v>theater</v>
      </c>
      <c r="R3446" t="str">
        <f t="shared" si="661"/>
        <v>plays</v>
      </c>
      <c r="S3446" s="11">
        <f t="shared" si="658"/>
        <v>42521.291504629626</v>
      </c>
      <c r="T3446" s="11">
        <f t="shared" si="659"/>
        <v>42529.582638888889</v>
      </c>
    </row>
    <row r="3447" spans="1:20" ht="42.75" x14ac:dyDescent="0.4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657"/>
        <v>1</v>
      </c>
      <c r="P3447">
        <f t="shared" si="660"/>
        <v>6.666666666666667</v>
      </c>
      <c r="Q3447" t="str">
        <f t="shared" si="662"/>
        <v>theater</v>
      </c>
      <c r="R3447" t="str">
        <f t="shared" si="661"/>
        <v>plays</v>
      </c>
      <c r="S3447" s="11">
        <f t="shared" si="658"/>
        <v>42272.530509259261</v>
      </c>
      <c r="T3447" s="11">
        <f t="shared" si="659"/>
        <v>42300.530509259261</v>
      </c>
    </row>
    <row r="3448" spans="1:20" ht="42.75" x14ac:dyDescent="0.4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657"/>
        <v>0.92421441774491686</v>
      </c>
      <c r="P3448">
        <f t="shared" si="660"/>
        <v>0.54100000000000004</v>
      </c>
      <c r="Q3448" t="str">
        <f t="shared" si="662"/>
        <v>theater</v>
      </c>
      <c r="R3448" t="str">
        <f t="shared" si="661"/>
        <v>plays</v>
      </c>
      <c r="S3448" s="11">
        <f t="shared" si="658"/>
        <v>42016.832465277781</v>
      </c>
      <c r="T3448" s="11">
        <f t="shared" si="659"/>
        <v>42040.513888888891</v>
      </c>
    </row>
    <row r="3449" spans="1:20" ht="28.5" x14ac:dyDescent="0.4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657"/>
        <v>0.92764378478664189</v>
      </c>
      <c r="P3449">
        <f t="shared" si="660"/>
        <v>1.0780000000000001</v>
      </c>
      <c r="Q3449" t="str">
        <f t="shared" si="662"/>
        <v>theater</v>
      </c>
      <c r="R3449" t="str">
        <f t="shared" si="661"/>
        <v>plays</v>
      </c>
      <c r="S3449" s="11">
        <f t="shared" si="658"/>
        <v>42402.889027777783</v>
      </c>
      <c r="T3449" s="11">
        <f t="shared" si="659"/>
        <v>42447.847361111111</v>
      </c>
    </row>
    <row r="3450" spans="1:20" ht="42.75" x14ac:dyDescent="0.4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657"/>
        <v>0.91106290672451196</v>
      </c>
      <c r="P3450">
        <f t="shared" si="660"/>
        <v>2.3050000000000002</v>
      </c>
      <c r="Q3450" t="str">
        <f t="shared" si="662"/>
        <v>theater</v>
      </c>
      <c r="R3450" t="str">
        <f t="shared" si="661"/>
        <v>plays</v>
      </c>
      <c r="S3450" s="11">
        <f t="shared" si="658"/>
        <v>41960.119085648148</v>
      </c>
      <c r="T3450" s="11">
        <f t="shared" si="659"/>
        <v>41990.119085648148</v>
      </c>
    </row>
    <row r="3451" spans="1:20" ht="42.75" x14ac:dyDescent="0.4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657"/>
        <v>0.58608058608058611</v>
      </c>
      <c r="P3451">
        <f t="shared" si="660"/>
        <v>0.65</v>
      </c>
      <c r="Q3451" t="str">
        <f t="shared" si="662"/>
        <v>theater</v>
      </c>
      <c r="R3451" t="str">
        <f t="shared" si="661"/>
        <v>plays</v>
      </c>
      <c r="S3451" s="11">
        <f t="shared" si="658"/>
        <v>42532.052523148144</v>
      </c>
      <c r="T3451" s="11">
        <f t="shared" si="659"/>
        <v>42560.166666666672</v>
      </c>
    </row>
    <row r="3452" spans="1:20" ht="42.75" x14ac:dyDescent="0.4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657"/>
        <v>0.65789473684210531</v>
      </c>
      <c r="P3452">
        <f t="shared" si="660"/>
        <v>0.95</v>
      </c>
      <c r="Q3452" t="str">
        <f t="shared" si="662"/>
        <v>theater</v>
      </c>
      <c r="R3452" t="str">
        <f t="shared" si="661"/>
        <v>plays</v>
      </c>
      <c r="S3452" s="11">
        <f t="shared" si="658"/>
        <v>42036.704525462963</v>
      </c>
      <c r="T3452" s="11">
        <f t="shared" si="659"/>
        <v>42096.662858796291</v>
      </c>
    </row>
    <row r="3453" spans="1:20" ht="42.75" x14ac:dyDescent="0.4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657"/>
        <v>0.9878419452887538</v>
      </c>
      <c r="P3453">
        <f t="shared" si="660"/>
        <v>1.3160000000000001</v>
      </c>
      <c r="Q3453" t="str">
        <f t="shared" si="662"/>
        <v>theater</v>
      </c>
      <c r="R3453" t="str">
        <f t="shared" si="661"/>
        <v>plays</v>
      </c>
      <c r="S3453" s="11">
        <f t="shared" si="658"/>
        <v>42088.723692129628</v>
      </c>
      <c r="T3453" s="11">
        <f t="shared" si="659"/>
        <v>42115.723692129628</v>
      </c>
    </row>
    <row r="3454" spans="1:20" ht="42.75" x14ac:dyDescent="0.4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657"/>
        <v>0.65274151436031336</v>
      </c>
      <c r="P3454">
        <f t="shared" si="660"/>
        <v>2.3569230769230769</v>
      </c>
      <c r="Q3454" t="str">
        <f t="shared" si="662"/>
        <v>theater</v>
      </c>
      <c r="R3454" t="str">
        <f t="shared" si="661"/>
        <v>plays</v>
      </c>
      <c r="S3454" s="11">
        <f t="shared" si="658"/>
        <v>41820.639189814814</v>
      </c>
      <c r="T3454" s="11">
        <f t="shared" si="659"/>
        <v>41843.165972222225</v>
      </c>
    </row>
    <row r="3455" spans="1:20" ht="42.75" x14ac:dyDescent="0.4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657"/>
        <v>0.77922077922077926</v>
      </c>
      <c r="P3455">
        <f t="shared" si="660"/>
        <v>0.38500000000000001</v>
      </c>
      <c r="Q3455" t="str">
        <f t="shared" si="662"/>
        <v>theater</v>
      </c>
      <c r="R3455" t="str">
        <f t="shared" si="661"/>
        <v>plays</v>
      </c>
      <c r="S3455" s="11">
        <f t="shared" si="658"/>
        <v>42535.97865740741</v>
      </c>
      <c r="T3455" s="11">
        <f t="shared" si="659"/>
        <v>42595.97865740741</v>
      </c>
    </row>
    <row r="3456" spans="1:20" ht="42.75" x14ac:dyDescent="0.4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657"/>
        <v>0.99290780141843971</v>
      </c>
      <c r="P3456">
        <f t="shared" si="660"/>
        <v>2.35</v>
      </c>
      <c r="Q3456" t="str">
        <f t="shared" si="662"/>
        <v>theater</v>
      </c>
      <c r="R3456" t="str">
        <f t="shared" si="661"/>
        <v>plays</v>
      </c>
      <c r="S3456" s="11">
        <f t="shared" si="658"/>
        <v>41821.698599537034</v>
      </c>
      <c r="T3456" s="11">
        <f t="shared" si="659"/>
        <v>41851.698599537034</v>
      </c>
    </row>
    <row r="3457" spans="1:20" ht="42.75" x14ac:dyDescent="0.4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657"/>
        <v>0.99354197714853454</v>
      </c>
      <c r="P3457">
        <f t="shared" si="660"/>
        <v>14.378571428571428</v>
      </c>
      <c r="Q3457" t="str">
        <f t="shared" si="662"/>
        <v>theater</v>
      </c>
      <c r="R3457" t="str">
        <f t="shared" si="661"/>
        <v>plays</v>
      </c>
      <c r="S3457" s="11">
        <f t="shared" si="658"/>
        <v>42626.7503125</v>
      </c>
      <c r="T3457" s="11">
        <f t="shared" si="659"/>
        <v>42656.7503125</v>
      </c>
    </row>
    <row r="3458" spans="1:20" ht="42.75" x14ac:dyDescent="0.4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si="657"/>
        <v>0.52273915316257191</v>
      </c>
      <c r="P3458">
        <f t="shared" si="660"/>
        <v>0.57389999999999997</v>
      </c>
      <c r="Q3458" t="str">
        <f t="shared" si="662"/>
        <v>theater</v>
      </c>
      <c r="R3458" t="str">
        <f t="shared" si="661"/>
        <v>plays</v>
      </c>
      <c r="S3458" s="11">
        <f t="shared" si="658"/>
        <v>41821.205636574072</v>
      </c>
      <c r="T3458" s="11">
        <f t="shared" si="659"/>
        <v>41852.290972222225</v>
      </c>
    </row>
    <row r="3459" spans="1:20" ht="28.5" x14ac:dyDescent="0.4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ref="O3459:O3522" si="663">$D3459/$E3459</f>
        <v>0.71326676176890158</v>
      </c>
      <c r="P3459">
        <f t="shared" si="660"/>
        <v>0.93466666666666665</v>
      </c>
      <c r="Q3459" t="str">
        <f t="shared" si="662"/>
        <v>theater</v>
      </c>
      <c r="R3459" t="str">
        <f t="shared" si="661"/>
        <v>plays</v>
      </c>
      <c r="S3459" s="11">
        <f t="shared" ref="S3459:S3522" si="664">(((J3459/60)/60)/24)+DATE(1970,1,1)</f>
        <v>42016.706678240742</v>
      </c>
      <c r="T3459" s="11">
        <f t="shared" ref="T3459:T3522" si="665">(((I3459/60)/60)/24)+DATE(1970,1,1)</f>
        <v>42047.249305555553</v>
      </c>
    </row>
    <row r="3460" spans="1:20" ht="42.75" x14ac:dyDescent="0.4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663"/>
        <v>0.80427631578947367</v>
      </c>
      <c r="P3460">
        <f t="shared" si="660"/>
        <v>0.60799999999999998</v>
      </c>
      <c r="Q3460" t="str">
        <f t="shared" si="662"/>
        <v>theater</v>
      </c>
      <c r="R3460" t="str">
        <f t="shared" si="661"/>
        <v>plays</v>
      </c>
      <c r="S3460" s="11">
        <f t="shared" si="664"/>
        <v>42011.202581018515</v>
      </c>
      <c r="T3460" s="11">
        <f t="shared" si="665"/>
        <v>42038.185416666667</v>
      </c>
    </row>
    <row r="3461" spans="1:20" ht="42.75" x14ac:dyDescent="0.4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663"/>
        <v>0.79239302694136293</v>
      </c>
      <c r="P3461">
        <f t="shared" si="660"/>
        <v>0.64519427402862983</v>
      </c>
      <c r="Q3461" t="str">
        <f t="shared" si="662"/>
        <v>theater</v>
      </c>
      <c r="R3461" t="str">
        <f t="shared" si="661"/>
        <v>plays</v>
      </c>
      <c r="S3461" s="11">
        <f t="shared" si="664"/>
        <v>42480.479861111111</v>
      </c>
      <c r="T3461" s="11">
        <f t="shared" si="665"/>
        <v>42510.479861111111</v>
      </c>
    </row>
    <row r="3462" spans="1:20" ht="42.75" x14ac:dyDescent="0.4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663"/>
        <v>0.52631578947368418</v>
      </c>
      <c r="P3462">
        <f t="shared" si="660"/>
        <v>1.9</v>
      </c>
      <c r="Q3462" t="str">
        <f t="shared" si="662"/>
        <v>theater</v>
      </c>
      <c r="R3462" t="str">
        <f t="shared" si="661"/>
        <v>plays</v>
      </c>
      <c r="S3462" s="11">
        <f t="shared" si="664"/>
        <v>41852.527222222219</v>
      </c>
      <c r="T3462" s="11">
        <f t="shared" si="665"/>
        <v>41866.527222222219</v>
      </c>
    </row>
    <row r="3463" spans="1:20" ht="42.75" x14ac:dyDescent="0.4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663"/>
        <v>0.71942446043165464</v>
      </c>
      <c r="P3463">
        <f t="shared" si="660"/>
        <v>1.39</v>
      </c>
      <c r="Q3463" t="str">
        <f t="shared" si="662"/>
        <v>theater</v>
      </c>
      <c r="R3463" t="str">
        <f t="shared" si="661"/>
        <v>plays</v>
      </c>
      <c r="S3463" s="11">
        <f t="shared" si="664"/>
        <v>42643.632858796293</v>
      </c>
      <c r="T3463" s="11">
        <f t="shared" si="665"/>
        <v>42672.125</v>
      </c>
    </row>
    <row r="3464" spans="1:20" ht="42.75" x14ac:dyDescent="0.4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663"/>
        <v>0.49504950495049505</v>
      </c>
      <c r="P3464">
        <f t="shared" si="660"/>
        <v>1.01</v>
      </c>
      <c r="Q3464" t="str">
        <f t="shared" si="662"/>
        <v>theater</v>
      </c>
      <c r="R3464" t="str">
        <f t="shared" si="661"/>
        <v>plays</v>
      </c>
      <c r="S3464" s="11">
        <f t="shared" si="664"/>
        <v>42179.898472222223</v>
      </c>
      <c r="T3464" s="11">
        <f t="shared" si="665"/>
        <v>42195.75</v>
      </c>
    </row>
    <row r="3465" spans="1:20" ht="42.75" x14ac:dyDescent="0.4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663"/>
        <v>0.967305088024763</v>
      </c>
      <c r="P3465">
        <f t="shared" ref="P3465:P3528" si="666">AVERAGE($E3465/$D3464)</f>
        <v>41.351999999999997</v>
      </c>
      <c r="Q3465" t="str">
        <f t="shared" si="662"/>
        <v>theater</v>
      </c>
      <c r="R3465" t="str">
        <f t="shared" si="661"/>
        <v>plays</v>
      </c>
      <c r="S3465" s="11">
        <f t="shared" si="664"/>
        <v>42612.918807870374</v>
      </c>
      <c r="T3465" s="11">
        <f t="shared" si="665"/>
        <v>42654.165972222225</v>
      </c>
    </row>
    <row r="3466" spans="1:20" ht="42.75" x14ac:dyDescent="0.4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663"/>
        <v>0.97729165119288208</v>
      </c>
      <c r="P3466">
        <f t="shared" si="666"/>
        <v>0.51161800000000002</v>
      </c>
      <c r="Q3466" t="str">
        <f t="shared" si="662"/>
        <v>theater</v>
      </c>
      <c r="R3466" t="str">
        <f t="shared" si="661"/>
        <v>plays</v>
      </c>
      <c r="S3466" s="11">
        <f t="shared" si="664"/>
        <v>42575.130057870367</v>
      </c>
      <c r="T3466" s="11">
        <f t="shared" si="665"/>
        <v>42605.130057870367</v>
      </c>
    </row>
    <row r="3467" spans="1:20" ht="42.75" x14ac:dyDescent="0.4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663"/>
        <v>0.970873786407767</v>
      </c>
      <c r="P3467">
        <f t="shared" si="666"/>
        <v>0.41199999999999998</v>
      </c>
      <c r="Q3467" t="str">
        <f t="shared" si="662"/>
        <v>theater</v>
      </c>
      <c r="R3467" t="str">
        <f t="shared" ref="R3467:R3530" si="667">RIGHT(N3467,5)</f>
        <v>plays</v>
      </c>
      <c r="S3467" s="11">
        <f t="shared" si="664"/>
        <v>42200.625833333332</v>
      </c>
      <c r="T3467" s="11">
        <f t="shared" si="665"/>
        <v>42225.666666666672</v>
      </c>
    </row>
    <row r="3468" spans="1:20" ht="28.5" x14ac:dyDescent="0.4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663"/>
        <v>0.7865168539325843</v>
      </c>
      <c r="P3468">
        <f t="shared" si="666"/>
        <v>2.2250000000000001</v>
      </c>
      <c r="Q3468" t="str">
        <f t="shared" si="662"/>
        <v>theater</v>
      </c>
      <c r="R3468" t="str">
        <f t="shared" si="667"/>
        <v>plays</v>
      </c>
      <c r="S3468" s="11">
        <f t="shared" si="664"/>
        <v>42420.019097222219</v>
      </c>
      <c r="T3468" s="11">
        <f t="shared" si="665"/>
        <v>42479.977430555555</v>
      </c>
    </row>
    <row r="3469" spans="1:20" x14ac:dyDescent="0.4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663"/>
        <v>0.99009900990099009</v>
      </c>
      <c r="P3469">
        <f t="shared" si="666"/>
        <v>0.86571428571428577</v>
      </c>
      <c r="Q3469" t="str">
        <f t="shared" si="662"/>
        <v>theater</v>
      </c>
      <c r="R3469" t="str">
        <f t="shared" si="667"/>
        <v>plays</v>
      </c>
      <c r="S3469" s="11">
        <f t="shared" si="664"/>
        <v>42053.671666666662</v>
      </c>
      <c r="T3469" s="11">
        <f t="shared" si="665"/>
        <v>42083.630000000005</v>
      </c>
    </row>
    <row r="3470" spans="1:20" ht="42.75" x14ac:dyDescent="0.4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663"/>
        <v>0.82115289866973229</v>
      </c>
      <c r="P3470">
        <f t="shared" si="666"/>
        <v>4.059333333333333</v>
      </c>
      <c r="Q3470" t="str">
        <f t="shared" si="662"/>
        <v>theater</v>
      </c>
      <c r="R3470" t="str">
        <f t="shared" si="667"/>
        <v>plays</v>
      </c>
      <c r="S3470" s="11">
        <f t="shared" si="664"/>
        <v>42605.765381944439</v>
      </c>
      <c r="T3470" s="11">
        <f t="shared" si="665"/>
        <v>42634.125</v>
      </c>
    </row>
    <row r="3471" spans="1:20" ht="42.75" x14ac:dyDescent="0.4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663"/>
        <v>0.88188976377952755</v>
      </c>
      <c r="P3471">
        <f t="shared" si="666"/>
        <v>0.3175</v>
      </c>
      <c r="Q3471" t="str">
        <f t="shared" si="662"/>
        <v>theater</v>
      </c>
      <c r="R3471" t="str">
        <f t="shared" si="667"/>
        <v>plays</v>
      </c>
      <c r="S3471" s="11">
        <f t="shared" si="664"/>
        <v>42458.641724537039</v>
      </c>
      <c r="T3471" s="11">
        <f t="shared" si="665"/>
        <v>42488.641724537039</v>
      </c>
    </row>
    <row r="3472" spans="1:20" ht="28.5" x14ac:dyDescent="0.4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663"/>
        <v>0.66666666666666663</v>
      </c>
      <c r="P3472">
        <f t="shared" si="666"/>
        <v>0.13392857142857142</v>
      </c>
      <c r="Q3472" t="str">
        <f t="shared" si="662"/>
        <v>theater</v>
      </c>
      <c r="R3472" t="str">
        <f t="shared" si="667"/>
        <v>plays</v>
      </c>
      <c r="S3472" s="11">
        <f t="shared" si="664"/>
        <v>42529.022013888884</v>
      </c>
      <c r="T3472" s="11">
        <f t="shared" si="665"/>
        <v>42566.901388888888</v>
      </c>
    </row>
    <row r="3473" spans="1:20" ht="42.75" x14ac:dyDescent="0.4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663"/>
        <v>0.46598322460391428</v>
      </c>
      <c r="P3473">
        <f t="shared" si="666"/>
        <v>4.2919999999999998</v>
      </c>
      <c r="Q3473" t="str">
        <f t="shared" si="662"/>
        <v>theater</v>
      </c>
      <c r="R3473" t="str">
        <f t="shared" si="667"/>
        <v>plays</v>
      </c>
      <c r="S3473" s="11">
        <f t="shared" si="664"/>
        <v>41841.820486111108</v>
      </c>
      <c r="T3473" s="11">
        <f t="shared" si="665"/>
        <v>41882.833333333336</v>
      </c>
    </row>
    <row r="3474" spans="1:20" ht="42.75" x14ac:dyDescent="0.4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663"/>
        <v>0.97991180793728561</v>
      </c>
      <c r="P3474">
        <f t="shared" si="666"/>
        <v>4.0819999999999999</v>
      </c>
      <c r="Q3474" t="str">
        <f t="shared" si="662"/>
        <v>theater</v>
      </c>
      <c r="R3474" t="str">
        <f t="shared" si="667"/>
        <v>plays</v>
      </c>
      <c r="S3474" s="11">
        <f t="shared" si="664"/>
        <v>41928.170497685183</v>
      </c>
      <c r="T3474" s="11">
        <f t="shared" si="665"/>
        <v>41949.249305555553</v>
      </c>
    </row>
    <row r="3475" spans="1:20" ht="42.75" x14ac:dyDescent="0.4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663"/>
        <v>1</v>
      </c>
      <c r="P3475">
        <f t="shared" si="666"/>
        <v>2.4500000000000002</v>
      </c>
      <c r="Q3475" t="str">
        <f t="shared" si="662"/>
        <v>theater</v>
      </c>
      <c r="R3475" t="str">
        <f t="shared" si="667"/>
        <v>plays</v>
      </c>
      <c r="S3475" s="11">
        <f t="shared" si="664"/>
        <v>42062.834444444445</v>
      </c>
      <c r="T3475" s="11">
        <f t="shared" si="665"/>
        <v>42083.852083333331</v>
      </c>
    </row>
    <row r="3476" spans="1:20" ht="42.75" x14ac:dyDescent="0.4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663"/>
        <v>0.99009900990099009</v>
      </c>
      <c r="P3476">
        <f t="shared" si="666"/>
        <v>0.41224489795918368</v>
      </c>
      <c r="Q3476" t="str">
        <f t="shared" si="662"/>
        <v>theater</v>
      </c>
      <c r="R3476" t="str">
        <f t="shared" si="667"/>
        <v>plays</v>
      </c>
      <c r="S3476" s="11">
        <f t="shared" si="664"/>
        <v>42541.501516203702</v>
      </c>
      <c r="T3476" s="11">
        <f t="shared" si="665"/>
        <v>42571.501516203702</v>
      </c>
    </row>
    <row r="3477" spans="1:20" ht="42.75" x14ac:dyDescent="0.4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663"/>
        <v>0.88235294117647056</v>
      </c>
      <c r="P3477">
        <f t="shared" si="666"/>
        <v>0.17</v>
      </c>
      <c r="Q3477" t="str">
        <f t="shared" si="662"/>
        <v>theater</v>
      </c>
      <c r="R3477" t="str">
        <f t="shared" si="667"/>
        <v>plays</v>
      </c>
      <c r="S3477" s="11">
        <f t="shared" si="664"/>
        <v>41918.880833333329</v>
      </c>
      <c r="T3477" s="11">
        <f t="shared" si="665"/>
        <v>41946</v>
      </c>
    </row>
    <row r="3478" spans="1:20" ht="42.75" x14ac:dyDescent="0.4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663"/>
        <v>0.96153846153846156</v>
      </c>
      <c r="P3478">
        <f t="shared" si="666"/>
        <v>1.04</v>
      </c>
      <c r="Q3478" t="str">
        <f t="shared" si="662"/>
        <v>theater</v>
      </c>
      <c r="R3478" t="str">
        <f t="shared" si="667"/>
        <v>plays</v>
      </c>
      <c r="S3478" s="11">
        <f t="shared" si="664"/>
        <v>41921.279976851853</v>
      </c>
      <c r="T3478" s="11">
        <f t="shared" si="665"/>
        <v>41939.125</v>
      </c>
    </row>
    <row r="3479" spans="1:20" ht="42.75" x14ac:dyDescent="0.4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663"/>
        <v>0.86705202312138729</v>
      </c>
      <c r="P3479">
        <f t="shared" si="666"/>
        <v>6.92</v>
      </c>
      <c r="Q3479" t="str">
        <f t="shared" si="662"/>
        <v>theater</v>
      </c>
      <c r="R3479" t="str">
        <f t="shared" si="667"/>
        <v>plays</v>
      </c>
      <c r="S3479" s="11">
        <f t="shared" si="664"/>
        <v>42128.736608796295</v>
      </c>
      <c r="T3479" s="11">
        <f t="shared" si="665"/>
        <v>42141.125</v>
      </c>
    </row>
    <row r="3480" spans="1:20" ht="42.75" x14ac:dyDescent="0.4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663"/>
        <v>0.88613203367301729</v>
      </c>
      <c r="P3480">
        <f t="shared" si="666"/>
        <v>1.2538888888888888</v>
      </c>
      <c r="Q3480" t="str">
        <f t="shared" si="662"/>
        <v>theater</v>
      </c>
      <c r="R3480" t="str">
        <f t="shared" si="667"/>
        <v>plays</v>
      </c>
      <c r="S3480" s="11">
        <f t="shared" si="664"/>
        <v>42053.916921296302</v>
      </c>
      <c r="T3480" s="11">
        <f t="shared" si="665"/>
        <v>42079.875</v>
      </c>
    </row>
    <row r="3481" spans="1:20" ht="42.75" x14ac:dyDescent="0.4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663"/>
        <v>0.78206465067778941</v>
      </c>
      <c r="P3481">
        <f t="shared" si="666"/>
        <v>0.95899999999999996</v>
      </c>
      <c r="Q3481" t="str">
        <f t="shared" si="662"/>
        <v>theater</v>
      </c>
      <c r="R3481" t="str">
        <f t="shared" si="667"/>
        <v>plays</v>
      </c>
      <c r="S3481" s="11">
        <f t="shared" si="664"/>
        <v>41781.855092592588</v>
      </c>
      <c r="T3481" s="11">
        <f t="shared" si="665"/>
        <v>41811.855092592588</v>
      </c>
    </row>
    <row r="3482" spans="1:20" ht="42.75" x14ac:dyDescent="0.4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663"/>
        <v>0.7009345794392523</v>
      </c>
      <c r="P3482">
        <f t="shared" si="666"/>
        <v>1.4266666666666667</v>
      </c>
      <c r="Q3482" t="str">
        <f t="shared" si="662"/>
        <v>theater</v>
      </c>
      <c r="R3482" t="str">
        <f t="shared" si="667"/>
        <v>plays</v>
      </c>
      <c r="S3482" s="11">
        <f t="shared" si="664"/>
        <v>42171.317442129628</v>
      </c>
      <c r="T3482" s="11">
        <f t="shared" si="665"/>
        <v>42195.875</v>
      </c>
    </row>
    <row r="3483" spans="1:20" ht="42.75" x14ac:dyDescent="0.4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663"/>
        <v>0.84175084175084181</v>
      </c>
      <c r="P3483">
        <f t="shared" si="666"/>
        <v>7.92</v>
      </c>
      <c r="Q3483" t="str">
        <f t="shared" si="662"/>
        <v>theater</v>
      </c>
      <c r="R3483" t="str">
        <f t="shared" si="667"/>
        <v>plays</v>
      </c>
      <c r="S3483" s="11">
        <f t="shared" si="664"/>
        <v>41989.24754629629</v>
      </c>
      <c r="T3483" s="11">
        <f t="shared" si="665"/>
        <v>42006.24754629629</v>
      </c>
    </row>
    <row r="3484" spans="1:20" ht="42.75" x14ac:dyDescent="0.4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663"/>
        <v>0.72289156626506024</v>
      </c>
      <c r="P3484">
        <f t="shared" si="666"/>
        <v>0.41499999999999998</v>
      </c>
      <c r="Q3484" t="str">
        <f t="shared" si="662"/>
        <v>theater</v>
      </c>
      <c r="R3484" t="str">
        <f t="shared" si="667"/>
        <v>plays</v>
      </c>
      <c r="S3484" s="11">
        <f t="shared" si="664"/>
        <v>41796.771597222221</v>
      </c>
      <c r="T3484" s="11">
        <f t="shared" si="665"/>
        <v>41826.771597222221</v>
      </c>
    </row>
    <row r="3485" spans="1:20" ht="42.75" x14ac:dyDescent="0.4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663"/>
        <v>0.62523329600597233</v>
      </c>
      <c r="P3485">
        <f t="shared" si="666"/>
        <v>1.786</v>
      </c>
      <c r="Q3485" t="str">
        <f t="shared" si="662"/>
        <v>theater</v>
      </c>
      <c r="R3485" t="str">
        <f t="shared" si="667"/>
        <v>plays</v>
      </c>
      <c r="S3485" s="11">
        <f t="shared" si="664"/>
        <v>41793.668761574074</v>
      </c>
      <c r="T3485" s="11">
        <f t="shared" si="665"/>
        <v>41823.668761574074</v>
      </c>
    </row>
    <row r="3486" spans="1:20" ht="42.75" x14ac:dyDescent="0.4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663"/>
        <v>0.87535014005602241</v>
      </c>
      <c r="P3486">
        <f t="shared" si="666"/>
        <v>0.85253731343283579</v>
      </c>
      <c r="Q3486" t="str">
        <f t="shared" si="662"/>
        <v>theater</v>
      </c>
      <c r="R3486" t="str">
        <f t="shared" si="667"/>
        <v>plays</v>
      </c>
      <c r="S3486" s="11">
        <f t="shared" si="664"/>
        <v>42506.760405092587</v>
      </c>
      <c r="T3486" s="11">
        <f t="shared" si="665"/>
        <v>42536.760405092587</v>
      </c>
    </row>
    <row r="3487" spans="1:20" ht="42.75" x14ac:dyDescent="0.4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663"/>
        <v>0.99397590361445787</v>
      </c>
      <c r="P3487">
        <f t="shared" si="666"/>
        <v>0.66400000000000003</v>
      </c>
      <c r="Q3487" t="str">
        <f t="shared" ref="Q3487:Q3550" si="668">LEFT(N3487,7)</f>
        <v>theater</v>
      </c>
      <c r="R3487" t="str">
        <f t="shared" si="667"/>
        <v>plays</v>
      </c>
      <c r="S3487" s="11">
        <f t="shared" si="664"/>
        <v>42372.693055555559</v>
      </c>
      <c r="T3487" s="11">
        <f t="shared" si="665"/>
        <v>42402.693055555559</v>
      </c>
    </row>
    <row r="3488" spans="1:20" ht="42.75" x14ac:dyDescent="0.4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663"/>
        <v>0.64432989690721654</v>
      </c>
      <c r="P3488">
        <f t="shared" si="666"/>
        <v>2.8218181818181818</v>
      </c>
      <c r="Q3488" t="str">
        <f t="shared" si="668"/>
        <v>theater</v>
      </c>
      <c r="R3488" t="str">
        <f t="shared" si="667"/>
        <v>plays</v>
      </c>
      <c r="S3488" s="11">
        <f t="shared" si="664"/>
        <v>42126.87501157407</v>
      </c>
      <c r="T3488" s="11">
        <f t="shared" si="665"/>
        <v>42158.290972222225</v>
      </c>
    </row>
    <row r="3489" spans="1:20" ht="42.75" x14ac:dyDescent="0.4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663"/>
        <v>0.78277886497064575</v>
      </c>
      <c r="P3489">
        <f t="shared" si="666"/>
        <v>0.85166666666666668</v>
      </c>
      <c r="Q3489" t="str">
        <f t="shared" si="668"/>
        <v>theater</v>
      </c>
      <c r="R3489" t="str">
        <f t="shared" si="667"/>
        <v>plays</v>
      </c>
      <c r="S3489" s="11">
        <f t="shared" si="664"/>
        <v>42149.940416666665</v>
      </c>
      <c r="T3489" s="11">
        <f t="shared" si="665"/>
        <v>42179.940416666665</v>
      </c>
    </row>
    <row r="3490" spans="1:20" ht="42.75" x14ac:dyDescent="0.4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663"/>
        <v>0.82508250825082508</v>
      </c>
      <c r="P3490">
        <f t="shared" si="666"/>
        <v>1.8180000000000001</v>
      </c>
      <c r="Q3490" t="str">
        <f t="shared" si="668"/>
        <v>theater</v>
      </c>
      <c r="R3490" t="str">
        <f t="shared" si="667"/>
        <v>plays</v>
      </c>
      <c r="S3490" s="11">
        <f t="shared" si="664"/>
        <v>42087.768055555556</v>
      </c>
      <c r="T3490" s="11">
        <f t="shared" si="665"/>
        <v>42111.666666666672</v>
      </c>
    </row>
    <row r="3491" spans="1:20" ht="42.75" x14ac:dyDescent="0.4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663"/>
        <v>0.88731144631765746</v>
      </c>
      <c r="P3491">
        <f t="shared" si="666"/>
        <v>1.8783333333333334</v>
      </c>
      <c r="Q3491" t="str">
        <f t="shared" si="668"/>
        <v>theater</v>
      </c>
      <c r="R3491" t="str">
        <f t="shared" si="667"/>
        <v>plays</v>
      </c>
      <c r="S3491" s="11">
        <f t="shared" si="664"/>
        <v>41753.635775462964</v>
      </c>
      <c r="T3491" s="11">
        <f t="shared" si="665"/>
        <v>41783.875</v>
      </c>
    </row>
    <row r="3492" spans="1:20" ht="42.75" x14ac:dyDescent="0.4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663"/>
        <v>0.78431372549019607</v>
      </c>
      <c r="P3492">
        <f t="shared" si="666"/>
        <v>0.255</v>
      </c>
      <c r="Q3492" t="str">
        <f t="shared" si="668"/>
        <v>theater</v>
      </c>
      <c r="R3492" t="str">
        <f t="shared" si="667"/>
        <v>plays</v>
      </c>
      <c r="S3492" s="11">
        <f t="shared" si="664"/>
        <v>42443.802361111113</v>
      </c>
      <c r="T3492" s="11">
        <f t="shared" si="665"/>
        <v>42473.802361111113</v>
      </c>
    </row>
    <row r="3493" spans="1:20" ht="42.75" x14ac:dyDescent="0.4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663"/>
        <v>0.63211125158027814</v>
      </c>
      <c r="P3493">
        <f t="shared" si="666"/>
        <v>0.79100000000000004</v>
      </c>
      <c r="Q3493" t="str">
        <f t="shared" si="668"/>
        <v>theater</v>
      </c>
      <c r="R3493" t="str">
        <f t="shared" si="667"/>
        <v>plays</v>
      </c>
      <c r="S3493" s="11">
        <f t="shared" si="664"/>
        <v>42121.249814814815</v>
      </c>
      <c r="T3493" s="11">
        <f t="shared" si="665"/>
        <v>42142.249814814815</v>
      </c>
    </row>
    <row r="3494" spans="1:20" ht="42.75" x14ac:dyDescent="0.4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663"/>
        <v>0.94994775287359201</v>
      </c>
      <c r="P3494">
        <f t="shared" si="666"/>
        <v>8.0004399999999993</v>
      </c>
      <c r="Q3494" t="str">
        <f t="shared" si="668"/>
        <v>theater</v>
      </c>
      <c r="R3494" t="str">
        <f t="shared" si="667"/>
        <v>plays</v>
      </c>
      <c r="S3494" s="11">
        <f t="shared" si="664"/>
        <v>42268.009224537032</v>
      </c>
      <c r="T3494" s="11">
        <f t="shared" si="665"/>
        <v>42303.009224537032</v>
      </c>
    </row>
    <row r="3495" spans="1:20" ht="42.75" x14ac:dyDescent="0.4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663"/>
        <v>1</v>
      </c>
      <c r="P3495">
        <f t="shared" si="666"/>
        <v>0.39473684210526316</v>
      </c>
      <c r="Q3495" t="str">
        <f t="shared" si="668"/>
        <v>theater</v>
      </c>
      <c r="R3495" t="str">
        <f t="shared" si="667"/>
        <v>plays</v>
      </c>
      <c r="S3495" s="11">
        <f t="shared" si="664"/>
        <v>41848.866157407407</v>
      </c>
      <c r="T3495" s="11">
        <f t="shared" si="665"/>
        <v>41868.21597222222</v>
      </c>
    </row>
    <row r="3496" spans="1:20" ht="42.75" x14ac:dyDescent="0.4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663"/>
        <v>1</v>
      </c>
      <c r="P3496">
        <f t="shared" si="666"/>
        <v>0.26666666666666666</v>
      </c>
      <c r="Q3496" t="str">
        <f t="shared" si="668"/>
        <v>theater</v>
      </c>
      <c r="R3496" t="str">
        <f t="shared" si="667"/>
        <v>plays</v>
      </c>
      <c r="S3496" s="11">
        <f t="shared" si="664"/>
        <v>42689.214988425927</v>
      </c>
      <c r="T3496" s="11">
        <f t="shared" si="665"/>
        <v>42700.25</v>
      </c>
    </row>
    <row r="3497" spans="1:20" ht="42.75" x14ac:dyDescent="0.4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663"/>
        <v>0.93580385551188472</v>
      </c>
      <c r="P3497">
        <f t="shared" si="666"/>
        <v>13.3575</v>
      </c>
      <c r="Q3497" t="str">
        <f t="shared" si="668"/>
        <v>theater</v>
      </c>
      <c r="R3497" t="str">
        <f t="shared" si="667"/>
        <v>plays</v>
      </c>
      <c r="S3497" s="11">
        <f t="shared" si="664"/>
        <v>41915.762835648151</v>
      </c>
      <c r="T3497" s="11">
        <f t="shared" si="665"/>
        <v>41944.720833333333</v>
      </c>
    </row>
    <row r="3498" spans="1:20" ht="42.75" x14ac:dyDescent="0.4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663"/>
        <v>0.8038585209003215</v>
      </c>
      <c r="P3498">
        <f t="shared" si="666"/>
        <v>0.74639999999999995</v>
      </c>
      <c r="Q3498" t="str">
        <f t="shared" si="668"/>
        <v>theater</v>
      </c>
      <c r="R3498" t="str">
        <f t="shared" si="667"/>
        <v>plays</v>
      </c>
      <c r="S3498" s="11">
        <f t="shared" si="664"/>
        <v>42584.846828703703</v>
      </c>
      <c r="T3498" s="11">
        <f t="shared" si="665"/>
        <v>42624.846828703703</v>
      </c>
    </row>
    <row r="3499" spans="1:20" ht="42.75" x14ac:dyDescent="0.4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663"/>
        <v>0.91992882562277578</v>
      </c>
      <c r="P3499">
        <f t="shared" si="666"/>
        <v>0.56200000000000006</v>
      </c>
      <c r="Q3499" t="str">
        <f t="shared" si="668"/>
        <v>theater</v>
      </c>
      <c r="R3499" t="str">
        <f t="shared" si="667"/>
        <v>plays</v>
      </c>
      <c r="S3499" s="11">
        <f t="shared" si="664"/>
        <v>42511.741944444439</v>
      </c>
      <c r="T3499" s="11">
        <f t="shared" si="665"/>
        <v>42523.916666666672</v>
      </c>
    </row>
    <row r="3500" spans="1:20" ht="42.75" x14ac:dyDescent="0.4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663"/>
        <v>0.97633136094674555</v>
      </c>
      <c r="P3500">
        <f t="shared" si="666"/>
        <v>1.0896196002578982</v>
      </c>
      <c r="Q3500" t="str">
        <f t="shared" si="668"/>
        <v>theater</v>
      </c>
      <c r="R3500" t="str">
        <f t="shared" si="667"/>
        <v>plays</v>
      </c>
      <c r="S3500" s="11">
        <f t="shared" si="664"/>
        <v>42459.15861111111</v>
      </c>
      <c r="T3500" s="11">
        <f t="shared" si="665"/>
        <v>42518.905555555553</v>
      </c>
    </row>
    <row r="3501" spans="1:20" ht="42.75" x14ac:dyDescent="0.4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663"/>
        <v>0.94786729857819907</v>
      </c>
      <c r="P3501">
        <f t="shared" si="666"/>
        <v>1.2787878787878788</v>
      </c>
      <c r="Q3501" t="str">
        <f t="shared" si="668"/>
        <v>theater</v>
      </c>
      <c r="R3501" t="str">
        <f t="shared" si="667"/>
        <v>plays</v>
      </c>
      <c r="S3501" s="11">
        <f t="shared" si="664"/>
        <v>42132.036168981482</v>
      </c>
      <c r="T3501" s="11">
        <f t="shared" si="665"/>
        <v>42186.290972222225</v>
      </c>
    </row>
    <row r="3502" spans="1:20" ht="42.75" x14ac:dyDescent="0.4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663"/>
        <v>0.94073377234242705</v>
      </c>
      <c r="P3502">
        <f t="shared" si="666"/>
        <v>0.53149999999999997</v>
      </c>
      <c r="Q3502" t="str">
        <f t="shared" si="668"/>
        <v>theater</v>
      </c>
      <c r="R3502" t="str">
        <f t="shared" si="667"/>
        <v>plays</v>
      </c>
      <c r="S3502" s="11">
        <f t="shared" si="664"/>
        <v>42419.91942129629</v>
      </c>
      <c r="T3502" s="11">
        <f t="shared" si="665"/>
        <v>42436.207638888889</v>
      </c>
    </row>
    <row r="3503" spans="1:20" ht="42.75" x14ac:dyDescent="0.4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663"/>
        <v>0.99337748344370858</v>
      </c>
      <c r="P3503">
        <f t="shared" si="666"/>
        <v>1.51</v>
      </c>
      <c r="Q3503" t="str">
        <f t="shared" si="668"/>
        <v>theater</v>
      </c>
      <c r="R3503" t="str">
        <f t="shared" si="667"/>
        <v>plays</v>
      </c>
      <c r="S3503" s="11">
        <f t="shared" si="664"/>
        <v>42233.763831018514</v>
      </c>
      <c r="T3503" s="11">
        <f t="shared" si="665"/>
        <v>42258.763831018514</v>
      </c>
    </row>
    <row r="3504" spans="1:20" ht="42.75" x14ac:dyDescent="0.4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663"/>
        <v>0.94876660341555974</v>
      </c>
      <c r="P3504">
        <f t="shared" si="666"/>
        <v>2.8106666666666666</v>
      </c>
      <c r="Q3504" t="str">
        <f t="shared" si="668"/>
        <v>theater</v>
      </c>
      <c r="R3504" t="str">
        <f t="shared" si="667"/>
        <v>plays</v>
      </c>
      <c r="S3504" s="11">
        <f t="shared" si="664"/>
        <v>42430.839398148149</v>
      </c>
      <c r="T3504" s="11">
        <f t="shared" si="665"/>
        <v>42445.165972222225</v>
      </c>
    </row>
    <row r="3505" spans="1:20" ht="42.75" x14ac:dyDescent="0.4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663"/>
        <v>0.92971364819635549</v>
      </c>
      <c r="P3505">
        <f t="shared" si="666"/>
        <v>0.67225000000000001</v>
      </c>
      <c r="Q3505" t="str">
        <f t="shared" si="668"/>
        <v>theater</v>
      </c>
      <c r="R3505" t="str">
        <f t="shared" si="667"/>
        <v>plays</v>
      </c>
      <c r="S3505" s="11">
        <f t="shared" si="664"/>
        <v>42545.478333333333</v>
      </c>
      <c r="T3505" s="11">
        <f t="shared" si="665"/>
        <v>42575.478333333333</v>
      </c>
    </row>
    <row r="3506" spans="1:20" ht="42.75" x14ac:dyDescent="0.4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663"/>
        <v>1</v>
      </c>
      <c r="P3506">
        <f t="shared" si="666"/>
        <v>0.4</v>
      </c>
      <c r="Q3506" t="str">
        <f t="shared" si="668"/>
        <v>theater</v>
      </c>
      <c r="R3506" t="str">
        <f t="shared" si="667"/>
        <v>plays</v>
      </c>
      <c r="S3506" s="11">
        <f t="shared" si="664"/>
        <v>42297.748738425929</v>
      </c>
      <c r="T3506" s="11">
        <f t="shared" si="665"/>
        <v>42327.790405092594</v>
      </c>
    </row>
    <row r="3507" spans="1:20" ht="85.5" x14ac:dyDescent="0.4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663"/>
        <v>0.96376252891287584</v>
      </c>
      <c r="P3507">
        <f t="shared" si="666"/>
        <v>2.5939999999999999</v>
      </c>
      <c r="Q3507" t="str">
        <f t="shared" si="668"/>
        <v>theater</v>
      </c>
      <c r="R3507" t="str">
        <f t="shared" si="667"/>
        <v>plays</v>
      </c>
      <c r="S3507" s="11">
        <f t="shared" si="664"/>
        <v>41760.935706018521</v>
      </c>
      <c r="T3507" s="11">
        <f t="shared" si="665"/>
        <v>41772.166666666664</v>
      </c>
    </row>
    <row r="3508" spans="1:20" ht="42.75" x14ac:dyDescent="0.4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663"/>
        <v>0.98522167487684731</v>
      </c>
      <c r="P3508">
        <f t="shared" si="666"/>
        <v>1.218</v>
      </c>
      <c r="Q3508" t="str">
        <f t="shared" si="668"/>
        <v>theater</v>
      </c>
      <c r="R3508" t="str">
        <f t="shared" si="667"/>
        <v>plays</v>
      </c>
      <c r="S3508" s="11">
        <f t="shared" si="664"/>
        <v>41829.734259259261</v>
      </c>
      <c r="T3508" s="11">
        <f t="shared" si="665"/>
        <v>41874.734259259261</v>
      </c>
    </row>
    <row r="3509" spans="1:20" ht="42.75" x14ac:dyDescent="0.4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663"/>
        <v>0.95785440613026818</v>
      </c>
      <c r="P3509">
        <f t="shared" si="666"/>
        <v>3.48</v>
      </c>
      <c r="Q3509" t="str">
        <f t="shared" si="668"/>
        <v>theater</v>
      </c>
      <c r="R3509" t="str">
        <f t="shared" si="667"/>
        <v>plays</v>
      </c>
      <c r="S3509" s="11">
        <f t="shared" si="664"/>
        <v>42491.92288194444</v>
      </c>
      <c r="T3509" s="11">
        <f t="shared" si="665"/>
        <v>42521.92288194444</v>
      </c>
    </row>
    <row r="3510" spans="1:20" ht="42.75" x14ac:dyDescent="0.4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663"/>
        <v>0.55555555555555558</v>
      </c>
      <c r="P3510">
        <f t="shared" si="666"/>
        <v>1.7999999999999999E-2</v>
      </c>
      <c r="Q3510" t="str">
        <f t="shared" si="668"/>
        <v>theater</v>
      </c>
      <c r="R3510" t="str">
        <f t="shared" si="667"/>
        <v>plays</v>
      </c>
      <c r="S3510" s="11">
        <f t="shared" si="664"/>
        <v>42477.729780092588</v>
      </c>
      <c r="T3510" s="11">
        <f t="shared" si="665"/>
        <v>42500.875</v>
      </c>
    </row>
    <row r="3511" spans="1:20" ht="42.75" x14ac:dyDescent="0.4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663"/>
        <v>0.94043887147335425</v>
      </c>
      <c r="P3511">
        <f t="shared" si="666"/>
        <v>31.9</v>
      </c>
      <c r="Q3511" t="str">
        <f t="shared" si="668"/>
        <v>theater</v>
      </c>
      <c r="R3511" t="str">
        <f t="shared" si="667"/>
        <v>plays</v>
      </c>
      <c r="S3511" s="11">
        <f t="shared" si="664"/>
        <v>41950.859560185185</v>
      </c>
      <c r="T3511" s="11">
        <f t="shared" si="665"/>
        <v>41964.204861111109</v>
      </c>
    </row>
    <row r="3512" spans="1:20" ht="42.75" x14ac:dyDescent="0.4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663"/>
        <v>0.99447513812154698</v>
      </c>
      <c r="P3512">
        <f t="shared" si="666"/>
        <v>0.30166666666666669</v>
      </c>
      <c r="Q3512" t="str">
        <f t="shared" si="668"/>
        <v>theater</v>
      </c>
      <c r="R3512" t="str">
        <f t="shared" si="667"/>
        <v>plays</v>
      </c>
      <c r="S3512" s="11">
        <f t="shared" si="664"/>
        <v>41802.62090277778</v>
      </c>
      <c r="T3512" s="11">
        <f t="shared" si="665"/>
        <v>41822.62090277778</v>
      </c>
    </row>
    <row r="3513" spans="1:20" ht="42.75" x14ac:dyDescent="0.4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663"/>
        <v>0.98814229249011853</v>
      </c>
      <c r="P3513">
        <f t="shared" si="666"/>
        <v>1.6866666666666668</v>
      </c>
      <c r="Q3513" t="str">
        <f t="shared" si="668"/>
        <v>theater</v>
      </c>
      <c r="R3513" t="str">
        <f t="shared" si="667"/>
        <v>plays</v>
      </c>
      <c r="S3513" s="11">
        <f t="shared" si="664"/>
        <v>41927.873784722222</v>
      </c>
      <c r="T3513" s="11">
        <f t="shared" si="665"/>
        <v>41950.770833333336</v>
      </c>
    </row>
    <row r="3514" spans="1:20" ht="42.75" x14ac:dyDescent="0.4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663"/>
        <v>1</v>
      </c>
      <c r="P3514">
        <f t="shared" si="666"/>
        <v>0.66666666666666663</v>
      </c>
      <c r="Q3514" t="str">
        <f t="shared" si="668"/>
        <v>theater</v>
      </c>
      <c r="R3514" t="str">
        <f t="shared" si="667"/>
        <v>plays</v>
      </c>
      <c r="S3514" s="11">
        <f t="shared" si="664"/>
        <v>42057.536944444444</v>
      </c>
      <c r="T3514" s="11">
        <f t="shared" si="665"/>
        <v>42117.49527777778</v>
      </c>
    </row>
    <row r="3515" spans="1:20" ht="42.75" x14ac:dyDescent="0.4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663"/>
        <v>0.84464555052790347</v>
      </c>
      <c r="P3515">
        <f t="shared" si="666"/>
        <v>3.3149999999999999</v>
      </c>
      <c r="Q3515" t="str">
        <f t="shared" si="668"/>
        <v>theater</v>
      </c>
      <c r="R3515" t="str">
        <f t="shared" si="667"/>
        <v>plays</v>
      </c>
      <c r="S3515" s="11">
        <f t="shared" si="664"/>
        <v>41781.096203703702</v>
      </c>
      <c r="T3515" s="11">
        <f t="shared" si="665"/>
        <v>41794.207638888889</v>
      </c>
    </row>
    <row r="3516" spans="1:20" ht="42.75" x14ac:dyDescent="0.4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663"/>
        <v>0.90909090909090906</v>
      </c>
      <c r="P3516">
        <f t="shared" si="666"/>
        <v>0.19642857142857142</v>
      </c>
      <c r="Q3516" t="str">
        <f t="shared" si="668"/>
        <v>theater</v>
      </c>
      <c r="R3516" t="str">
        <f t="shared" si="667"/>
        <v>plays</v>
      </c>
      <c r="S3516" s="11">
        <f t="shared" si="664"/>
        <v>42020.846666666665</v>
      </c>
      <c r="T3516" s="11">
        <f t="shared" si="665"/>
        <v>42037.207638888889</v>
      </c>
    </row>
    <row r="3517" spans="1:20" ht="42.75" x14ac:dyDescent="0.4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663"/>
        <v>0.97402597402597402</v>
      </c>
      <c r="P3517">
        <f t="shared" si="666"/>
        <v>6.16</v>
      </c>
      <c r="Q3517" t="str">
        <f t="shared" si="668"/>
        <v>theater</v>
      </c>
      <c r="R3517" t="str">
        <f t="shared" si="667"/>
        <v>plays</v>
      </c>
      <c r="S3517" s="11">
        <f t="shared" si="664"/>
        <v>42125.772812499999</v>
      </c>
      <c r="T3517" s="11">
        <f t="shared" si="665"/>
        <v>42155.772812499999</v>
      </c>
    </row>
    <row r="3518" spans="1:20" ht="42.75" x14ac:dyDescent="0.4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663"/>
        <v>1</v>
      </c>
      <c r="P3518">
        <f t="shared" si="666"/>
        <v>0.83333333333333337</v>
      </c>
      <c r="Q3518" t="str">
        <f t="shared" si="668"/>
        <v>theater</v>
      </c>
      <c r="R3518" t="str">
        <f t="shared" si="667"/>
        <v>plays</v>
      </c>
      <c r="S3518" s="11">
        <f t="shared" si="664"/>
        <v>41856.010069444441</v>
      </c>
      <c r="T3518" s="11">
        <f t="shared" si="665"/>
        <v>41890.125</v>
      </c>
    </row>
    <row r="3519" spans="1:20" ht="42.75" x14ac:dyDescent="0.4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663"/>
        <v>1</v>
      </c>
      <c r="P3519">
        <f t="shared" si="666"/>
        <v>1.6</v>
      </c>
      <c r="Q3519" t="str">
        <f t="shared" si="668"/>
        <v>theater</v>
      </c>
      <c r="R3519" t="str">
        <f t="shared" si="667"/>
        <v>plays</v>
      </c>
      <c r="S3519" s="11">
        <f t="shared" si="664"/>
        <v>41794.817523148151</v>
      </c>
      <c r="T3519" s="11">
        <f t="shared" si="665"/>
        <v>41824.458333333336</v>
      </c>
    </row>
    <row r="3520" spans="1:20" ht="42.75" x14ac:dyDescent="0.4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663"/>
        <v>0.90871090271341071</v>
      </c>
      <c r="P3520">
        <f t="shared" si="666"/>
        <v>0.4126725</v>
      </c>
      <c r="Q3520" t="str">
        <f t="shared" si="668"/>
        <v>theater</v>
      </c>
      <c r="R3520" t="str">
        <f t="shared" si="667"/>
        <v>plays</v>
      </c>
      <c r="S3520" s="11">
        <f t="shared" si="664"/>
        <v>41893.783553240741</v>
      </c>
      <c r="T3520" s="11">
        <f t="shared" si="665"/>
        <v>41914.597916666666</v>
      </c>
    </row>
    <row r="3521" spans="1:20" ht="42.75" x14ac:dyDescent="0.4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663"/>
        <v>0.98667982239763197</v>
      </c>
      <c r="P3521">
        <f t="shared" si="666"/>
        <v>1.3513333333333333</v>
      </c>
      <c r="Q3521" t="str">
        <f t="shared" si="668"/>
        <v>theater</v>
      </c>
      <c r="R3521" t="str">
        <f t="shared" si="667"/>
        <v>plays</v>
      </c>
      <c r="S3521" s="11">
        <f t="shared" si="664"/>
        <v>42037.598958333328</v>
      </c>
      <c r="T3521" s="11">
        <f t="shared" si="665"/>
        <v>42067.598958333328</v>
      </c>
    </row>
    <row r="3522" spans="1:20" ht="28.5" x14ac:dyDescent="0.4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si="663"/>
        <v>0.99255583126550873</v>
      </c>
      <c r="P3522">
        <f t="shared" si="666"/>
        <v>1.0075000000000001</v>
      </c>
      <c r="Q3522" t="str">
        <f t="shared" si="668"/>
        <v>theater</v>
      </c>
      <c r="R3522" t="str">
        <f t="shared" si="667"/>
        <v>plays</v>
      </c>
      <c r="S3522" s="11">
        <f t="shared" si="664"/>
        <v>42227.824212962965</v>
      </c>
      <c r="T3522" s="11">
        <f t="shared" si="665"/>
        <v>42253.57430555555</v>
      </c>
    </row>
    <row r="3523" spans="1:20" ht="42.75" x14ac:dyDescent="0.4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ref="O3523:O3586" si="669">$D3523/$E3523</f>
        <v>0.5902192242833052</v>
      </c>
      <c r="P3523">
        <f t="shared" si="666"/>
        <v>0.29649999999999999</v>
      </c>
      <c r="Q3523" t="str">
        <f t="shared" si="668"/>
        <v>theater</v>
      </c>
      <c r="R3523" t="str">
        <f t="shared" si="667"/>
        <v>plays</v>
      </c>
      <c r="S3523" s="11">
        <f t="shared" ref="S3523:S3586" si="670">(((J3523/60)/60)/24)+DATE(1970,1,1)</f>
        <v>41881.361342592594</v>
      </c>
      <c r="T3523" s="11">
        <f t="shared" ref="T3523:T3586" si="671">(((I3523/60)/60)/24)+DATE(1970,1,1)</f>
        <v>41911.361342592594</v>
      </c>
    </row>
    <row r="3524" spans="1:20" ht="42.75" x14ac:dyDescent="0.4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669"/>
        <v>1</v>
      </c>
      <c r="P3524">
        <f t="shared" si="666"/>
        <v>3.9857142857142858</v>
      </c>
      <c r="Q3524" t="str">
        <f t="shared" si="668"/>
        <v>theater</v>
      </c>
      <c r="R3524" t="str">
        <f t="shared" si="667"/>
        <v>plays</v>
      </c>
      <c r="S3524" s="11">
        <f t="shared" si="670"/>
        <v>42234.789884259255</v>
      </c>
      <c r="T3524" s="11">
        <f t="shared" si="671"/>
        <v>42262.420833333337</v>
      </c>
    </row>
    <row r="3525" spans="1:20" ht="42.75" x14ac:dyDescent="0.4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669"/>
        <v>0.87989441267047952</v>
      </c>
      <c r="P3525">
        <f t="shared" si="666"/>
        <v>3.2587813620071686</v>
      </c>
      <c r="Q3525" t="str">
        <f t="shared" si="668"/>
        <v>theater</v>
      </c>
      <c r="R3525" t="str">
        <f t="shared" si="667"/>
        <v>plays</v>
      </c>
      <c r="S3525" s="11">
        <f t="shared" si="670"/>
        <v>42581.397546296299</v>
      </c>
      <c r="T3525" s="11">
        <f t="shared" si="671"/>
        <v>42638.958333333328</v>
      </c>
    </row>
    <row r="3526" spans="1:20" ht="42.75" x14ac:dyDescent="0.4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669"/>
        <v>0.98463962189838516</v>
      </c>
      <c r="P3526">
        <f t="shared" si="666"/>
        <v>2.5390000000000001</v>
      </c>
      <c r="Q3526" t="str">
        <f t="shared" si="668"/>
        <v>theater</v>
      </c>
      <c r="R3526" t="str">
        <f t="shared" si="667"/>
        <v>plays</v>
      </c>
      <c r="S3526" s="11">
        <f t="shared" si="670"/>
        <v>41880.76357638889</v>
      </c>
      <c r="T3526" s="11">
        <f t="shared" si="671"/>
        <v>41895.166666666664</v>
      </c>
    </row>
    <row r="3527" spans="1:20" ht="42.75" x14ac:dyDescent="0.4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669"/>
        <v>0.94339622641509435</v>
      </c>
      <c r="P3527">
        <f t="shared" si="666"/>
        <v>5.2999999999999999E-2</v>
      </c>
      <c r="Q3527" t="str">
        <f t="shared" si="668"/>
        <v>theater</v>
      </c>
      <c r="R3527" t="str">
        <f t="shared" si="667"/>
        <v>plays</v>
      </c>
      <c r="S3527" s="11">
        <f t="shared" si="670"/>
        <v>42214.6956712963</v>
      </c>
      <c r="T3527" s="11">
        <f t="shared" si="671"/>
        <v>42225.666666666672</v>
      </c>
    </row>
    <row r="3528" spans="1:20" ht="42.75" x14ac:dyDescent="0.4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669"/>
        <v>0.98039215686274506</v>
      </c>
      <c r="P3528">
        <f t="shared" si="666"/>
        <v>6.7320000000000002</v>
      </c>
      <c r="Q3528" t="str">
        <f t="shared" si="668"/>
        <v>theater</v>
      </c>
      <c r="R3528" t="str">
        <f t="shared" si="667"/>
        <v>plays</v>
      </c>
      <c r="S3528" s="11">
        <f t="shared" si="670"/>
        <v>42460.335312499999</v>
      </c>
      <c r="T3528" s="11">
        <f t="shared" si="671"/>
        <v>42488.249305555553</v>
      </c>
    </row>
    <row r="3529" spans="1:20" ht="42.75" x14ac:dyDescent="0.4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669"/>
        <v>0.85531004989308623</v>
      </c>
      <c r="P3529">
        <f t="shared" ref="P3529:P3592" si="672">AVERAGE($E3529/$D3528)</f>
        <v>2.125757575757576</v>
      </c>
      <c r="Q3529" t="str">
        <f t="shared" si="668"/>
        <v>theater</v>
      </c>
      <c r="R3529" t="str">
        <f t="shared" si="667"/>
        <v>plays</v>
      </c>
      <c r="S3529" s="11">
        <f t="shared" si="670"/>
        <v>42167.023206018523</v>
      </c>
      <c r="T3529" s="11">
        <f t="shared" si="671"/>
        <v>42196.165972222225</v>
      </c>
    </row>
    <row r="3530" spans="1:20" ht="42.75" x14ac:dyDescent="0.4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669"/>
        <v>0.98861593768723788</v>
      </c>
      <c r="P3530">
        <f t="shared" si="672"/>
        <v>0.27816666666666667</v>
      </c>
      <c r="Q3530" t="str">
        <f t="shared" si="668"/>
        <v>theater</v>
      </c>
      <c r="R3530" t="str">
        <f t="shared" si="667"/>
        <v>plays</v>
      </c>
      <c r="S3530" s="11">
        <f t="shared" si="670"/>
        <v>42733.50136574074</v>
      </c>
      <c r="T3530" s="11">
        <f t="shared" si="671"/>
        <v>42753.50136574074</v>
      </c>
    </row>
    <row r="3531" spans="1:20" ht="42.75" x14ac:dyDescent="0.4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669"/>
        <v>0.75757575757575757</v>
      </c>
      <c r="P3531">
        <f t="shared" si="672"/>
        <v>0.4</v>
      </c>
      <c r="Q3531" t="str">
        <f t="shared" si="668"/>
        <v>theater</v>
      </c>
      <c r="R3531" t="str">
        <f t="shared" ref="R3531:R3594" si="673">RIGHT(N3531,5)</f>
        <v>plays</v>
      </c>
      <c r="S3531" s="11">
        <f t="shared" si="670"/>
        <v>42177.761782407411</v>
      </c>
      <c r="T3531" s="11">
        <f t="shared" si="671"/>
        <v>42198.041666666672</v>
      </c>
    </row>
    <row r="3532" spans="1:20" ht="42.75" x14ac:dyDescent="0.4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669"/>
        <v>1</v>
      </c>
      <c r="P3532">
        <f t="shared" si="672"/>
        <v>5.5</v>
      </c>
      <c r="Q3532" t="str">
        <f t="shared" si="668"/>
        <v>theater</v>
      </c>
      <c r="R3532" t="str">
        <f t="shared" si="673"/>
        <v>plays</v>
      </c>
      <c r="S3532" s="11">
        <f t="shared" si="670"/>
        <v>42442.623344907406</v>
      </c>
      <c r="T3532" s="11">
        <f t="shared" si="671"/>
        <v>42470.833333333328</v>
      </c>
    </row>
    <row r="3533" spans="1:20" x14ac:dyDescent="0.4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669"/>
        <v>0.78125</v>
      </c>
      <c r="P3533">
        <f t="shared" si="672"/>
        <v>0.46545454545454545</v>
      </c>
      <c r="Q3533" t="str">
        <f t="shared" si="668"/>
        <v>theater</v>
      </c>
      <c r="R3533" t="str">
        <f t="shared" si="673"/>
        <v>plays</v>
      </c>
      <c r="S3533" s="11">
        <f t="shared" si="670"/>
        <v>42521.654328703706</v>
      </c>
      <c r="T3533" s="11">
        <f t="shared" si="671"/>
        <v>42551.654328703706</v>
      </c>
    </row>
    <row r="3534" spans="1:20" ht="42.75" x14ac:dyDescent="0.4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669"/>
        <v>0.84063047285464099</v>
      </c>
      <c r="P3534">
        <f t="shared" si="672"/>
        <v>1.1419999999999999</v>
      </c>
      <c r="Q3534" t="str">
        <f t="shared" si="668"/>
        <v>theater</v>
      </c>
      <c r="R3534" t="str">
        <f t="shared" si="673"/>
        <v>plays</v>
      </c>
      <c r="S3534" s="11">
        <f t="shared" si="670"/>
        <v>41884.599849537037</v>
      </c>
      <c r="T3534" s="11">
        <f t="shared" si="671"/>
        <v>41900.165972222225</v>
      </c>
    </row>
    <row r="3535" spans="1:20" ht="57" x14ac:dyDescent="0.4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669"/>
        <v>0.79239302694136293</v>
      </c>
      <c r="P3535">
        <f t="shared" si="672"/>
        <v>0.65729166666666672</v>
      </c>
      <c r="Q3535" t="str">
        <f t="shared" si="668"/>
        <v>theater</v>
      </c>
      <c r="R3535" t="str">
        <f t="shared" si="673"/>
        <v>plays</v>
      </c>
      <c r="S3535" s="11">
        <f t="shared" si="670"/>
        <v>42289.761192129634</v>
      </c>
      <c r="T3535" s="11">
        <f t="shared" si="671"/>
        <v>42319.802858796291</v>
      </c>
    </row>
    <row r="3536" spans="1:20" ht="28.5" x14ac:dyDescent="0.4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669"/>
        <v>0.6402048655569782</v>
      </c>
      <c r="P3536">
        <f t="shared" si="672"/>
        <v>15.62</v>
      </c>
      <c r="Q3536" t="str">
        <f t="shared" si="668"/>
        <v>theater</v>
      </c>
      <c r="R3536" t="str">
        <f t="shared" si="673"/>
        <v>plays</v>
      </c>
      <c r="S3536" s="11">
        <f t="shared" si="670"/>
        <v>42243.6252662037</v>
      </c>
      <c r="T3536" s="11">
        <f t="shared" si="671"/>
        <v>42278.6252662037</v>
      </c>
    </row>
    <row r="3537" spans="1:20" ht="42.75" x14ac:dyDescent="0.4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669"/>
        <v>0.96946194861851676</v>
      </c>
      <c r="P3537">
        <f t="shared" si="672"/>
        <v>0.41260000000000002</v>
      </c>
      <c r="Q3537" t="str">
        <f t="shared" si="668"/>
        <v>theater</v>
      </c>
      <c r="R3537" t="str">
        <f t="shared" si="673"/>
        <v>plays</v>
      </c>
      <c r="S3537" s="11">
        <f t="shared" si="670"/>
        <v>42248.640162037031</v>
      </c>
      <c r="T3537" s="11">
        <f t="shared" si="671"/>
        <v>42279.75</v>
      </c>
    </row>
    <row r="3538" spans="1:20" ht="42.75" x14ac:dyDescent="0.4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669"/>
        <v>0.65217391304347827</v>
      </c>
      <c r="P3538">
        <f t="shared" si="672"/>
        <v>0.115</v>
      </c>
      <c r="Q3538" t="str">
        <f t="shared" si="668"/>
        <v>theater</v>
      </c>
      <c r="R3538" t="str">
        <f t="shared" si="673"/>
        <v>plays</v>
      </c>
      <c r="S3538" s="11">
        <f t="shared" si="670"/>
        <v>42328.727141203708</v>
      </c>
      <c r="T3538" s="11">
        <f t="shared" si="671"/>
        <v>42358.499305555553</v>
      </c>
    </row>
    <row r="3539" spans="1:20" ht="42.75" x14ac:dyDescent="0.4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669"/>
        <v>0.55418719211822665</v>
      </c>
      <c r="P3539">
        <f t="shared" si="672"/>
        <v>8.1199999999999992</v>
      </c>
      <c r="Q3539" t="str">
        <f t="shared" si="668"/>
        <v>theater</v>
      </c>
      <c r="R3539" t="str">
        <f t="shared" si="673"/>
        <v>plays</v>
      </c>
      <c r="S3539" s="11">
        <f t="shared" si="670"/>
        <v>41923.354351851849</v>
      </c>
      <c r="T3539" s="11">
        <f t="shared" si="671"/>
        <v>41960.332638888889</v>
      </c>
    </row>
    <row r="3540" spans="1:20" ht="42.75" x14ac:dyDescent="0.4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669"/>
        <v>0.77851304009342159</v>
      </c>
      <c r="P3540">
        <f t="shared" si="672"/>
        <v>3.8059259259259259</v>
      </c>
      <c r="Q3540" t="str">
        <f t="shared" si="668"/>
        <v>theater</v>
      </c>
      <c r="R3540" t="str">
        <f t="shared" si="673"/>
        <v>plays</v>
      </c>
      <c r="S3540" s="11">
        <f t="shared" si="670"/>
        <v>42571.420601851853</v>
      </c>
      <c r="T3540" s="11">
        <f t="shared" si="671"/>
        <v>42599.420601851853</v>
      </c>
    </row>
    <row r="3541" spans="1:20" ht="42.75" x14ac:dyDescent="0.4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669"/>
        <v>0.83565459610027859</v>
      </c>
      <c r="P3541">
        <f t="shared" si="672"/>
        <v>0.35899999999999999</v>
      </c>
      <c r="Q3541" t="str">
        <f t="shared" si="668"/>
        <v>theater</v>
      </c>
      <c r="R3541" t="str">
        <f t="shared" si="673"/>
        <v>plays</v>
      </c>
      <c r="S3541" s="11">
        <f t="shared" si="670"/>
        <v>42600.756041666667</v>
      </c>
      <c r="T3541" s="11">
        <f t="shared" si="671"/>
        <v>42621.756041666667</v>
      </c>
    </row>
    <row r="3542" spans="1:20" ht="57" x14ac:dyDescent="0.4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669"/>
        <v>0.81300813008130079</v>
      </c>
      <c r="P3542">
        <f t="shared" si="672"/>
        <v>0.61499999999999999</v>
      </c>
      <c r="Q3542" t="str">
        <f t="shared" si="668"/>
        <v>theater</v>
      </c>
      <c r="R3542" t="str">
        <f t="shared" si="673"/>
        <v>plays</v>
      </c>
      <c r="S3542" s="11">
        <f t="shared" si="670"/>
        <v>42517.003368055557</v>
      </c>
      <c r="T3542" s="11">
        <f t="shared" si="671"/>
        <v>42547.003368055557</v>
      </c>
    </row>
    <row r="3543" spans="1:20" ht="42.75" x14ac:dyDescent="0.4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669"/>
        <v>0.95238095238095233</v>
      </c>
      <c r="P3543">
        <f t="shared" si="672"/>
        <v>4.2</v>
      </c>
      <c r="Q3543" t="str">
        <f t="shared" si="668"/>
        <v>theater</v>
      </c>
      <c r="R3543" t="str">
        <f t="shared" si="673"/>
        <v>plays</v>
      </c>
      <c r="S3543" s="11">
        <f t="shared" si="670"/>
        <v>42222.730034722219</v>
      </c>
      <c r="T3543" s="11">
        <f t="shared" si="671"/>
        <v>42247.730034722219</v>
      </c>
    </row>
    <row r="3544" spans="1:20" ht="42.75" x14ac:dyDescent="0.4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669"/>
        <v>0.97812555575315663</v>
      </c>
      <c r="P3544">
        <f t="shared" si="672"/>
        <v>4.6858333333333331</v>
      </c>
      <c r="Q3544" t="str">
        <f t="shared" si="668"/>
        <v>theater</v>
      </c>
      <c r="R3544" t="str">
        <f t="shared" si="673"/>
        <v>plays</v>
      </c>
      <c r="S3544" s="11">
        <f t="shared" si="670"/>
        <v>41829.599791666667</v>
      </c>
      <c r="T3544" s="11">
        <f t="shared" si="671"/>
        <v>41889.599791666667</v>
      </c>
    </row>
    <row r="3545" spans="1:20" ht="42.75" x14ac:dyDescent="0.4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669"/>
        <v>0.95541401273885351</v>
      </c>
      <c r="P3545">
        <f t="shared" si="672"/>
        <v>0.28545454545454546</v>
      </c>
      <c r="Q3545" t="str">
        <f t="shared" si="668"/>
        <v>theater</v>
      </c>
      <c r="R3545" t="str">
        <f t="shared" si="673"/>
        <v>plays</v>
      </c>
      <c r="S3545" s="11">
        <f t="shared" si="670"/>
        <v>42150.755312499998</v>
      </c>
      <c r="T3545" s="11">
        <f t="shared" si="671"/>
        <v>42180.755312499998</v>
      </c>
    </row>
    <row r="3546" spans="1:20" ht="28.5" x14ac:dyDescent="0.4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669"/>
        <v>1</v>
      </c>
      <c r="P3546">
        <f t="shared" si="672"/>
        <v>1.6666666666666667</v>
      </c>
      <c r="Q3546" t="str">
        <f t="shared" si="668"/>
        <v>theater</v>
      </c>
      <c r="R3546" t="str">
        <f t="shared" si="673"/>
        <v>plays</v>
      </c>
      <c r="S3546" s="11">
        <f t="shared" si="670"/>
        <v>42040.831678240742</v>
      </c>
      <c r="T3546" s="11">
        <f t="shared" si="671"/>
        <v>42070.831678240742</v>
      </c>
    </row>
    <row r="3547" spans="1:20" ht="42.75" x14ac:dyDescent="0.4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669"/>
        <v>0.99601593625498008</v>
      </c>
      <c r="P3547">
        <f t="shared" si="672"/>
        <v>0.1004</v>
      </c>
      <c r="Q3547" t="str">
        <f t="shared" si="668"/>
        <v>theater</v>
      </c>
      <c r="R3547" t="str">
        <f t="shared" si="673"/>
        <v>plays</v>
      </c>
      <c r="S3547" s="11">
        <f t="shared" si="670"/>
        <v>42075.807395833333</v>
      </c>
      <c r="T3547" s="11">
        <f t="shared" si="671"/>
        <v>42105.807395833333</v>
      </c>
    </row>
    <row r="3548" spans="1:20" ht="42.75" x14ac:dyDescent="0.4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669"/>
        <v>0.97777777777777775</v>
      </c>
      <c r="P3548">
        <f t="shared" si="672"/>
        <v>4.5</v>
      </c>
      <c r="Q3548" t="str">
        <f t="shared" si="668"/>
        <v>theater</v>
      </c>
      <c r="R3548" t="str">
        <f t="shared" si="673"/>
        <v>plays</v>
      </c>
      <c r="S3548" s="11">
        <f t="shared" si="670"/>
        <v>42073.660694444443</v>
      </c>
      <c r="T3548" s="11">
        <f t="shared" si="671"/>
        <v>42095.165972222225</v>
      </c>
    </row>
    <row r="3549" spans="1:20" ht="42.75" x14ac:dyDescent="0.4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669"/>
        <v>0.87405492810898211</v>
      </c>
      <c r="P3549">
        <f t="shared" si="672"/>
        <v>36.402954545454548</v>
      </c>
      <c r="Q3549" t="str">
        <f t="shared" si="668"/>
        <v>theater</v>
      </c>
      <c r="R3549" t="str">
        <f t="shared" si="673"/>
        <v>plays</v>
      </c>
      <c r="S3549" s="11">
        <f t="shared" si="670"/>
        <v>42480.078715277778</v>
      </c>
      <c r="T3549" s="11">
        <f t="shared" si="671"/>
        <v>42504.165972222225</v>
      </c>
    </row>
    <row r="3550" spans="1:20" ht="42.75" x14ac:dyDescent="0.4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669"/>
        <v>0.98130841121495327</v>
      </c>
      <c r="P3550">
        <f t="shared" si="672"/>
        <v>6.1142857142857145E-2</v>
      </c>
      <c r="Q3550" t="str">
        <f t="shared" si="668"/>
        <v>theater</v>
      </c>
      <c r="R3550" t="str">
        <f t="shared" si="673"/>
        <v>plays</v>
      </c>
      <c r="S3550" s="11">
        <f t="shared" si="670"/>
        <v>42411.942291666666</v>
      </c>
      <c r="T3550" s="11">
        <f t="shared" si="671"/>
        <v>42434.041666666672</v>
      </c>
    </row>
    <row r="3551" spans="1:20" ht="42.75" x14ac:dyDescent="0.4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669"/>
        <v>0.98039215686274506</v>
      </c>
      <c r="P3551">
        <f t="shared" si="672"/>
        <v>0.48571428571428571</v>
      </c>
      <c r="Q3551" t="str">
        <f t="shared" ref="Q3551:Q3614" si="674">LEFT(N3551,7)</f>
        <v>theater</v>
      </c>
      <c r="R3551" t="str">
        <f t="shared" si="673"/>
        <v>plays</v>
      </c>
      <c r="S3551" s="11">
        <f t="shared" si="670"/>
        <v>42223.394363425927</v>
      </c>
      <c r="T3551" s="11">
        <f t="shared" si="671"/>
        <v>42251.394363425927</v>
      </c>
    </row>
    <row r="3552" spans="1:20" ht="42.75" x14ac:dyDescent="0.4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669"/>
        <v>0.95419847328244278</v>
      </c>
      <c r="P3552">
        <f t="shared" si="672"/>
        <v>2.62</v>
      </c>
      <c r="Q3552" t="str">
        <f t="shared" si="674"/>
        <v>theater</v>
      </c>
      <c r="R3552" t="str">
        <f t="shared" si="673"/>
        <v>plays</v>
      </c>
      <c r="S3552" s="11">
        <f t="shared" si="670"/>
        <v>42462.893495370372</v>
      </c>
      <c r="T3552" s="11">
        <f t="shared" si="671"/>
        <v>42492.893495370372</v>
      </c>
    </row>
    <row r="3553" spans="1:20" ht="42.75" x14ac:dyDescent="0.4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669"/>
        <v>0.98199672667757776</v>
      </c>
      <c r="P3553">
        <f t="shared" si="672"/>
        <v>0.61099999999999999</v>
      </c>
      <c r="Q3553" t="str">
        <f t="shared" si="674"/>
        <v>theater</v>
      </c>
      <c r="R3553" t="str">
        <f t="shared" si="673"/>
        <v>plays</v>
      </c>
      <c r="S3553" s="11">
        <f t="shared" si="670"/>
        <v>41753.515856481477</v>
      </c>
      <c r="T3553" s="11">
        <f t="shared" si="671"/>
        <v>41781.921527777777</v>
      </c>
    </row>
    <row r="3554" spans="1:20" ht="42.75" x14ac:dyDescent="0.4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669"/>
        <v>1</v>
      </c>
      <c r="P3554">
        <f t="shared" si="672"/>
        <v>0.51533333333333331</v>
      </c>
      <c r="Q3554" t="str">
        <f t="shared" si="674"/>
        <v>theater</v>
      </c>
      <c r="R3554" t="str">
        <f t="shared" si="673"/>
        <v>plays</v>
      </c>
      <c r="S3554" s="11">
        <f t="shared" si="670"/>
        <v>41788.587083333332</v>
      </c>
      <c r="T3554" s="11">
        <f t="shared" si="671"/>
        <v>41818.587083333332</v>
      </c>
    </row>
    <row r="3555" spans="1:20" ht="42.75" x14ac:dyDescent="0.4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669"/>
        <v>0.94097519247219841</v>
      </c>
      <c r="P3555">
        <f t="shared" si="672"/>
        <v>7.5614489003880987</v>
      </c>
      <c r="Q3555" t="str">
        <f t="shared" si="674"/>
        <v>theater</v>
      </c>
      <c r="R3555" t="str">
        <f t="shared" si="673"/>
        <v>plays</v>
      </c>
      <c r="S3555" s="11">
        <f t="shared" si="670"/>
        <v>42196.028703703705</v>
      </c>
      <c r="T3555" s="11">
        <f t="shared" si="671"/>
        <v>42228</v>
      </c>
    </row>
    <row r="3556" spans="1:20" ht="42.75" x14ac:dyDescent="0.4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669"/>
        <v>0.88166161474561422</v>
      </c>
      <c r="P3556">
        <f t="shared" si="672"/>
        <v>1.031110909090909</v>
      </c>
      <c r="Q3556" t="str">
        <f t="shared" si="674"/>
        <v>theater</v>
      </c>
      <c r="R3556" t="str">
        <f t="shared" si="673"/>
        <v>plays</v>
      </c>
      <c r="S3556" s="11">
        <f t="shared" si="670"/>
        <v>42016.050451388888</v>
      </c>
      <c r="T3556" s="11">
        <f t="shared" si="671"/>
        <v>42046.708333333328</v>
      </c>
    </row>
    <row r="3557" spans="1:20" ht="42.75" x14ac:dyDescent="0.4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669"/>
        <v>1</v>
      </c>
      <c r="P3557">
        <f t="shared" si="672"/>
        <v>0.48</v>
      </c>
      <c r="Q3557" t="str">
        <f t="shared" si="674"/>
        <v>theater</v>
      </c>
      <c r="R3557" t="str">
        <f t="shared" si="673"/>
        <v>plays</v>
      </c>
      <c r="S3557" s="11">
        <f t="shared" si="670"/>
        <v>42661.442060185189</v>
      </c>
      <c r="T3557" s="11">
        <f t="shared" si="671"/>
        <v>42691.483726851846</v>
      </c>
    </row>
    <row r="3558" spans="1:20" ht="42.75" x14ac:dyDescent="0.4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669"/>
        <v>0.99547511312217196</v>
      </c>
      <c r="P3558">
        <f t="shared" si="672"/>
        <v>0.92083333333333328</v>
      </c>
      <c r="Q3558" t="str">
        <f t="shared" si="674"/>
        <v>theater</v>
      </c>
      <c r="R3558" t="str">
        <f t="shared" si="673"/>
        <v>plays</v>
      </c>
      <c r="S3558" s="11">
        <f t="shared" si="670"/>
        <v>41808.649583333332</v>
      </c>
      <c r="T3558" s="11">
        <f t="shared" si="671"/>
        <v>41868.649583333332</v>
      </c>
    </row>
    <row r="3559" spans="1:20" ht="42.75" x14ac:dyDescent="0.4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669"/>
        <v>0.99964012955336079</v>
      </c>
      <c r="P3559">
        <f t="shared" si="672"/>
        <v>45.470909090909089</v>
      </c>
      <c r="Q3559" t="str">
        <f t="shared" si="674"/>
        <v>theater</v>
      </c>
      <c r="R3559" t="str">
        <f t="shared" si="673"/>
        <v>plays</v>
      </c>
      <c r="S3559" s="11">
        <f t="shared" si="670"/>
        <v>41730.276747685188</v>
      </c>
      <c r="T3559" s="11">
        <f t="shared" si="671"/>
        <v>41764.276747685188</v>
      </c>
    </row>
    <row r="3560" spans="1:20" ht="42.75" x14ac:dyDescent="0.4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669"/>
        <v>0.69444444444444442</v>
      </c>
      <c r="P3560">
        <f t="shared" si="672"/>
        <v>5.0400000000000002E-3</v>
      </c>
      <c r="Q3560" t="str">
        <f t="shared" si="674"/>
        <v>theater</v>
      </c>
      <c r="R3560" t="str">
        <f t="shared" si="673"/>
        <v>plays</v>
      </c>
      <c r="S3560" s="11">
        <f t="shared" si="670"/>
        <v>42139.816840277781</v>
      </c>
      <c r="T3560" s="11">
        <f t="shared" si="671"/>
        <v>42181.875</v>
      </c>
    </row>
    <row r="3561" spans="1:20" ht="42.75" x14ac:dyDescent="0.4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669"/>
        <v>0.96618357487922701</v>
      </c>
      <c r="P3561">
        <f t="shared" si="672"/>
        <v>2.9571428571428573</v>
      </c>
      <c r="Q3561" t="str">
        <f t="shared" si="674"/>
        <v>theater</v>
      </c>
      <c r="R3561" t="str">
        <f t="shared" si="673"/>
        <v>plays</v>
      </c>
      <c r="S3561" s="11">
        <f t="shared" si="670"/>
        <v>42194.096157407403</v>
      </c>
      <c r="T3561" s="11">
        <f t="shared" si="671"/>
        <v>42216.373611111107</v>
      </c>
    </row>
    <row r="3562" spans="1:20" ht="42.75" x14ac:dyDescent="0.4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669"/>
        <v>0.9221902017291066</v>
      </c>
      <c r="P3562">
        <f t="shared" si="672"/>
        <v>3.47</v>
      </c>
      <c r="Q3562" t="str">
        <f t="shared" si="674"/>
        <v>theater</v>
      </c>
      <c r="R3562" t="str">
        <f t="shared" si="673"/>
        <v>plays</v>
      </c>
      <c r="S3562" s="11">
        <f t="shared" si="670"/>
        <v>42115.889652777783</v>
      </c>
      <c r="T3562" s="11">
        <f t="shared" si="671"/>
        <v>42151.114583333328</v>
      </c>
    </row>
    <row r="3563" spans="1:20" ht="99.75" x14ac:dyDescent="0.4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669"/>
        <v>0.9765625</v>
      </c>
      <c r="P3563">
        <f t="shared" si="672"/>
        <v>0.8</v>
      </c>
      <c r="Q3563" t="str">
        <f t="shared" si="674"/>
        <v>theater</v>
      </c>
      <c r="R3563" t="str">
        <f t="shared" si="673"/>
        <v>plays</v>
      </c>
      <c r="S3563" s="11">
        <f t="shared" si="670"/>
        <v>42203.680300925931</v>
      </c>
      <c r="T3563" s="11">
        <f t="shared" si="671"/>
        <v>42221.774999999994</v>
      </c>
    </row>
    <row r="3564" spans="1:20" ht="42.75" x14ac:dyDescent="0.4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669"/>
        <v>0.67164179104477617</v>
      </c>
      <c r="P3564">
        <f t="shared" si="672"/>
        <v>0.18759999999999999</v>
      </c>
      <c r="Q3564" t="str">
        <f t="shared" si="674"/>
        <v>theater</v>
      </c>
      <c r="R3564" t="str">
        <f t="shared" si="673"/>
        <v>plays</v>
      </c>
      <c r="S3564" s="11">
        <f t="shared" si="670"/>
        <v>42433.761886574073</v>
      </c>
      <c r="T3564" s="11">
        <f t="shared" si="671"/>
        <v>42442.916666666672</v>
      </c>
    </row>
    <row r="3565" spans="1:20" ht="42.75" x14ac:dyDescent="0.4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669"/>
        <v>0.94795715233671429</v>
      </c>
      <c r="P3565">
        <f t="shared" si="672"/>
        <v>1.6744444444444446</v>
      </c>
      <c r="Q3565" t="str">
        <f t="shared" si="674"/>
        <v>theater</v>
      </c>
      <c r="R3565" t="str">
        <f t="shared" si="673"/>
        <v>plays</v>
      </c>
      <c r="S3565" s="11">
        <f t="shared" si="670"/>
        <v>42555.671944444446</v>
      </c>
      <c r="T3565" s="11">
        <f t="shared" si="671"/>
        <v>42583.791666666672</v>
      </c>
    </row>
    <row r="3566" spans="1:20" ht="28.5" x14ac:dyDescent="0.4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669"/>
        <v>0.99502487562189057</v>
      </c>
      <c r="P3566">
        <f t="shared" si="672"/>
        <v>2.0099999999999998</v>
      </c>
      <c r="Q3566" t="str">
        <f t="shared" si="674"/>
        <v>theater</v>
      </c>
      <c r="R3566" t="str">
        <f t="shared" si="673"/>
        <v>plays</v>
      </c>
      <c r="S3566" s="11">
        <f t="shared" si="670"/>
        <v>42236.623252314821</v>
      </c>
      <c r="T3566" s="11">
        <f t="shared" si="671"/>
        <v>42282.666666666672</v>
      </c>
    </row>
    <row r="3567" spans="1:20" ht="42.75" x14ac:dyDescent="0.4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669"/>
        <v>0.76595744680851063</v>
      </c>
      <c r="P3567">
        <f t="shared" si="672"/>
        <v>1.175</v>
      </c>
      <c r="Q3567" t="str">
        <f t="shared" si="674"/>
        <v>theater</v>
      </c>
      <c r="R3567" t="str">
        <f t="shared" si="673"/>
        <v>plays</v>
      </c>
      <c r="S3567" s="11">
        <f t="shared" si="670"/>
        <v>41974.743148148147</v>
      </c>
      <c r="T3567" s="11">
        <f t="shared" si="671"/>
        <v>42004.743148148147</v>
      </c>
    </row>
    <row r="3568" spans="1:20" ht="42.75" x14ac:dyDescent="0.4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669"/>
        <v>0.95465393794749398</v>
      </c>
      <c r="P3568">
        <f t="shared" si="672"/>
        <v>2.3277777777777779</v>
      </c>
      <c r="Q3568" t="str">
        <f t="shared" si="674"/>
        <v>theater</v>
      </c>
      <c r="R3568" t="str">
        <f t="shared" si="673"/>
        <v>plays</v>
      </c>
      <c r="S3568" s="11">
        <f t="shared" si="670"/>
        <v>41997.507905092592</v>
      </c>
      <c r="T3568" s="11">
        <f t="shared" si="671"/>
        <v>42027.507905092592</v>
      </c>
    </row>
    <row r="3569" spans="1:20" ht="42.75" x14ac:dyDescent="0.4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669"/>
        <v>0.91911764705882348</v>
      </c>
      <c r="P3569">
        <f t="shared" si="672"/>
        <v>0.54400000000000004</v>
      </c>
      <c r="Q3569" t="str">
        <f t="shared" si="674"/>
        <v>theater</v>
      </c>
      <c r="R3569" t="str">
        <f t="shared" si="673"/>
        <v>plays</v>
      </c>
      <c r="S3569" s="11">
        <f t="shared" si="670"/>
        <v>42135.810694444444</v>
      </c>
      <c r="T3569" s="11">
        <f t="shared" si="671"/>
        <v>42165.810694444444</v>
      </c>
    </row>
    <row r="3570" spans="1:20" ht="42.75" x14ac:dyDescent="0.4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669"/>
        <v>0.90090090090090091</v>
      </c>
      <c r="P3570">
        <f t="shared" si="672"/>
        <v>1.1100000000000001</v>
      </c>
      <c r="Q3570" t="str">
        <f t="shared" si="674"/>
        <v>theater</v>
      </c>
      <c r="R3570" t="str">
        <f t="shared" si="673"/>
        <v>plays</v>
      </c>
      <c r="S3570" s="11">
        <f t="shared" si="670"/>
        <v>41869.740671296298</v>
      </c>
      <c r="T3570" s="11">
        <f t="shared" si="671"/>
        <v>41899.740671296298</v>
      </c>
    </row>
    <row r="3571" spans="1:20" ht="42.75" x14ac:dyDescent="0.4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669"/>
        <v>0.99522292993630568</v>
      </c>
      <c r="P3571">
        <f t="shared" si="672"/>
        <v>5.024</v>
      </c>
      <c r="Q3571" t="str">
        <f t="shared" si="674"/>
        <v>theater</v>
      </c>
      <c r="R3571" t="str">
        <f t="shared" si="673"/>
        <v>plays</v>
      </c>
      <c r="S3571" s="11">
        <f t="shared" si="670"/>
        <v>41982.688611111109</v>
      </c>
      <c r="T3571" s="11">
        <f t="shared" si="671"/>
        <v>42012.688611111109</v>
      </c>
    </row>
    <row r="3572" spans="1:20" ht="42.75" x14ac:dyDescent="0.4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669"/>
        <v>0.87450808919982514</v>
      </c>
      <c r="P3572">
        <f t="shared" si="672"/>
        <v>0.45739999999999997</v>
      </c>
      <c r="Q3572" t="str">
        <f t="shared" si="674"/>
        <v>theater</v>
      </c>
      <c r="R3572" t="str">
        <f t="shared" si="673"/>
        <v>plays</v>
      </c>
      <c r="S3572" s="11">
        <f t="shared" si="670"/>
        <v>41976.331979166673</v>
      </c>
      <c r="T3572" s="11">
        <f t="shared" si="671"/>
        <v>42004.291666666672</v>
      </c>
    </row>
    <row r="3573" spans="1:20" ht="42.75" x14ac:dyDescent="0.4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669"/>
        <v>0.81922446750409617</v>
      </c>
      <c r="P3573">
        <f t="shared" si="672"/>
        <v>0.91549999999999998</v>
      </c>
      <c r="Q3573" t="str">
        <f t="shared" si="674"/>
        <v>theater</v>
      </c>
      <c r="R3573" t="str">
        <f t="shared" si="673"/>
        <v>plays</v>
      </c>
      <c r="S3573" s="11">
        <f t="shared" si="670"/>
        <v>41912.858946759261</v>
      </c>
      <c r="T3573" s="11">
        <f t="shared" si="671"/>
        <v>41942.858946759261</v>
      </c>
    </row>
    <row r="3574" spans="1:20" ht="28.5" x14ac:dyDescent="0.4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669"/>
        <v>1</v>
      </c>
      <c r="P3574">
        <f t="shared" si="672"/>
        <v>0.33333333333333331</v>
      </c>
      <c r="Q3574" t="str">
        <f t="shared" si="674"/>
        <v>theater</v>
      </c>
      <c r="R3574" t="str">
        <f t="shared" si="673"/>
        <v>plays</v>
      </c>
      <c r="S3574" s="11">
        <f t="shared" si="670"/>
        <v>42146.570393518516</v>
      </c>
      <c r="T3574" s="11">
        <f t="shared" si="671"/>
        <v>42176.570393518516</v>
      </c>
    </row>
    <row r="3575" spans="1:20" ht="28.5" x14ac:dyDescent="0.4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669"/>
        <v>0.97276264591439687</v>
      </c>
      <c r="P3575">
        <f t="shared" si="672"/>
        <v>6.1680000000000001</v>
      </c>
      <c r="Q3575" t="str">
        <f t="shared" si="674"/>
        <v>theater</v>
      </c>
      <c r="R3575" t="str">
        <f t="shared" si="673"/>
        <v>plays</v>
      </c>
      <c r="S3575" s="11">
        <f t="shared" si="670"/>
        <v>41921.375532407408</v>
      </c>
      <c r="T3575" s="11">
        <f t="shared" si="671"/>
        <v>41951.417199074072</v>
      </c>
    </row>
    <row r="3576" spans="1:20" ht="42.75" x14ac:dyDescent="0.4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669"/>
        <v>0.94232331437855399</v>
      </c>
      <c r="P3576">
        <f t="shared" si="672"/>
        <v>2.0516666666666667</v>
      </c>
      <c r="Q3576" t="str">
        <f t="shared" si="674"/>
        <v>theater</v>
      </c>
      <c r="R3576" t="str">
        <f t="shared" si="673"/>
        <v>plays</v>
      </c>
      <c r="S3576" s="11">
        <f t="shared" si="670"/>
        <v>41926.942685185182</v>
      </c>
      <c r="T3576" s="11">
        <f t="shared" si="671"/>
        <v>41956.984351851846</v>
      </c>
    </row>
    <row r="3577" spans="1:20" ht="42.75" x14ac:dyDescent="0.4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669"/>
        <v>0.9868745682423764</v>
      </c>
      <c r="P3577">
        <f t="shared" si="672"/>
        <v>1.7470689655172413</v>
      </c>
      <c r="Q3577" t="str">
        <f t="shared" si="674"/>
        <v>theater</v>
      </c>
      <c r="R3577" t="str">
        <f t="shared" si="673"/>
        <v>plays</v>
      </c>
      <c r="S3577" s="11">
        <f t="shared" si="670"/>
        <v>42561.783877314811</v>
      </c>
      <c r="T3577" s="11">
        <f t="shared" si="671"/>
        <v>42593.165972222225</v>
      </c>
    </row>
    <row r="3578" spans="1:20" ht="42.75" x14ac:dyDescent="0.4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669"/>
        <v>1</v>
      </c>
      <c r="P3578">
        <f t="shared" si="672"/>
        <v>0.01</v>
      </c>
      <c r="Q3578" t="str">
        <f t="shared" si="674"/>
        <v>theater</v>
      </c>
      <c r="R3578" t="str">
        <f t="shared" si="673"/>
        <v>plays</v>
      </c>
      <c r="S3578" s="11">
        <f t="shared" si="670"/>
        <v>42649.54923611111</v>
      </c>
      <c r="T3578" s="11">
        <f t="shared" si="671"/>
        <v>42709.590902777782</v>
      </c>
    </row>
    <row r="3579" spans="1:20" ht="42.75" x14ac:dyDescent="0.4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669"/>
        <v>0.76923076923076927</v>
      </c>
      <c r="P3579">
        <f t="shared" si="672"/>
        <v>7.8</v>
      </c>
      <c r="Q3579" t="str">
        <f t="shared" si="674"/>
        <v>theater</v>
      </c>
      <c r="R3579" t="str">
        <f t="shared" si="673"/>
        <v>plays</v>
      </c>
      <c r="S3579" s="11">
        <f t="shared" si="670"/>
        <v>42093.786840277782</v>
      </c>
      <c r="T3579" s="11">
        <f t="shared" si="671"/>
        <v>42120.26944444445</v>
      </c>
    </row>
    <row r="3580" spans="1:20" ht="42.75" x14ac:dyDescent="0.4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669"/>
        <v>0.99986668444207438</v>
      </c>
      <c r="P3580">
        <f t="shared" si="672"/>
        <v>2.5003333333333333</v>
      </c>
      <c r="Q3580" t="str">
        <f t="shared" si="674"/>
        <v>theater</v>
      </c>
      <c r="R3580" t="str">
        <f t="shared" si="673"/>
        <v>plays</v>
      </c>
      <c r="S3580" s="11">
        <f t="shared" si="670"/>
        <v>42460.733530092592</v>
      </c>
      <c r="T3580" s="11">
        <f t="shared" si="671"/>
        <v>42490.733530092592</v>
      </c>
    </row>
    <row r="3581" spans="1:20" ht="42.75" x14ac:dyDescent="0.4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669"/>
        <v>1</v>
      </c>
      <c r="P3581">
        <f t="shared" si="672"/>
        <v>0.33333333333333331</v>
      </c>
      <c r="Q3581" t="str">
        <f t="shared" si="674"/>
        <v>theater</v>
      </c>
      <c r="R3581" t="str">
        <f t="shared" si="673"/>
        <v>plays</v>
      </c>
      <c r="S3581" s="11">
        <f t="shared" si="670"/>
        <v>42430.762222222227</v>
      </c>
      <c r="T3581" s="11">
        <f t="shared" si="671"/>
        <v>42460.720555555556</v>
      </c>
    </row>
    <row r="3582" spans="1:20" ht="42.75" x14ac:dyDescent="0.4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669"/>
        <v>0.87804878048780488</v>
      </c>
      <c r="P3582">
        <f t="shared" si="672"/>
        <v>2.0499999999999998</v>
      </c>
      <c r="Q3582" t="str">
        <f t="shared" si="674"/>
        <v>theater</v>
      </c>
      <c r="R3582" t="str">
        <f t="shared" si="673"/>
        <v>plays</v>
      </c>
      <c r="S3582" s="11">
        <f t="shared" si="670"/>
        <v>42026.176180555558</v>
      </c>
      <c r="T3582" s="11">
        <f t="shared" si="671"/>
        <v>42064.207638888889</v>
      </c>
    </row>
    <row r="3583" spans="1:20" ht="42.75" x14ac:dyDescent="0.4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669"/>
        <v>1</v>
      </c>
      <c r="P3583">
        <f t="shared" si="672"/>
        <v>1.6666666666666667</v>
      </c>
      <c r="Q3583" t="str">
        <f t="shared" si="674"/>
        <v>theater</v>
      </c>
      <c r="R3583" t="str">
        <f t="shared" si="673"/>
        <v>plays</v>
      </c>
      <c r="S3583" s="11">
        <f t="shared" si="670"/>
        <v>41836.471180555556</v>
      </c>
      <c r="T3583" s="11">
        <f t="shared" si="671"/>
        <v>41850.471180555556</v>
      </c>
    </row>
    <row r="3584" spans="1:20" ht="42.75" x14ac:dyDescent="0.4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669"/>
        <v>0.34843205574912894</v>
      </c>
      <c r="P3584">
        <f t="shared" si="672"/>
        <v>1.9133333333333333</v>
      </c>
      <c r="Q3584" t="str">
        <f t="shared" si="674"/>
        <v>theater</v>
      </c>
      <c r="R3584" t="str">
        <f t="shared" si="673"/>
        <v>plays</v>
      </c>
      <c r="S3584" s="11">
        <f t="shared" si="670"/>
        <v>42451.095856481479</v>
      </c>
      <c r="T3584" s="11">
        <f t="shared" si="671"/>
        <v>42465.095856481479</v>
      </c>
    </row>
    <row r="3585" spans="1:20" ht="42.75" x14ac:dyDescent="0.4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669"/>
        <v>0.92165898617511521</v>
      </c>
      <c r="P3585">
        <f t="shared" si="672"/>
        <v>3.2549999999999999</v>
      </c>
      <c r="Q3585" t="str">
        <f t="shared" si="674"/>
        <v>theater</v>
      </c>
      <c r="R3585" t="str">
        <f t="shared" si="673"/>
        <v>plays</v>
      </c>
      <c r="S3585" s="11">
        <f t="shared" si="670"/>
        <v>42418.425983796296</v>
      </c>
      <c r="T3585" s="11">
        <f t="shared" si="671"/>
        <v>42478.384317129632</v>
      </c>
    </row>
    <row r="3586" spans="1:20" ht="85.5" x14ac:dyDescent="0.4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si="669"/>
        <v>0.86580086580086579</v>
      </c>
      <c r="P3586">
        <f t="shared" si="672"/>
        <v>1.155</v>
      </c>
      <c r="Q3586" t="str">
        <f t="shared" si="674"/>
        <v>theater</v>
      </c>
      <c r="R3586" t="str">
        <f t="shared" si="673"/>
        <v>plays</v>
      </c>
      <c r="S3586" s="11">
        <f t="shared" si="670"/>
        <v>42168.316481481481</v>
      </c>
      <c r="T3586" s="11">
        <f t="shared" si="671"/>
        <v>42198.316481481481</v>
      </c>
    </row>
    <row r="3587" spans="1:20" ht="42.75" x14ac:dyDescent="0.4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ref="O3587:O3650" si="675">$D3587/$E3587</f>
        <v>0.83950617283950613</v>
      </c>
      <c r="P3587">
        <f t="shared" si="672"/>
        <v>1.35</v>
      </c>
      <c r="Q3587" t="str">
        <f t="shared" si="674"/>
        <v>theater</v>
      </c>
      <c r="R3587" t="str">
        <f t="shared" si="673"/>
        <v>plays</v>
      </c>
      <c r="S3587" s="11">
        <f t="shared" ref="S3587:S3650" si="676">(((J3587/60)/60)/24)+DATE(1970,1,1)</f>
        <v>41964.716319444444</v>
      </c>
      <c r="T3587" s="11">
        <f t="shared" ref="T3587:T3650" si="677">(((I3587/60)/60)/24)+DATE(1970,1,1)</f>
        <v>41994.716319444444</v>
      </c>
    </row>
    <row r="3588" spans="1:20" x14ac:dyDescent="0.4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675"/>
        <v>0.91385402705007923</v>
      </c>
      <c r="P3588">
        <f t="shared" si="672"/>
        <v>2.4138235294117649</v>
      </c>
      <c r="Q3588" t="str">
        <f t="shared" si="674"/>
        <v>theater</v>
      </c>
      <c r="R3588" t="str">
        <f t="shared" si="673"/>
        <v>plays</v>
      </c>
      <c r="S3588" s="11">
        <f t="shared" si="676"/>
        <v>42576.697569444441</v>
      </c>
      <c r="T3588" s="11">
        <f t="shared" si="677"/>
        <v>42636.697569444441</v>
      </c>
    </row>
    <row r="3589" spans="1:20" ht="42.75" x14ac:dyDescent="0.4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675"/>
        <v>0.78988941548183256</v>
      </c>
      <c r="P3589">
        <f t="shared" si="672"/>
        <v>8.4400000000000003E-2</v>
      </c>
      <c r="Q3589" t="str">
        <f t="shared" si="674"/>
        <v>theater</v>
      </c>
      <c r="R3589" t="str">
        <f t="shared" si="673"/>
        <v>plays</v>
      </c>
      <c r="S3589" s="11">
        <f t="shared" si="676"/>
        <v>42503.539976851855</v>
      </c>
      <c r="T3589" s="11">
        <f t="shared" si="677"/>
        <v>42548.791666666672</v>
      </c>
    </row>
    <row r="3590" spans="1:20" ht="42.75" x14ac:dyDescent="0.4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675"/>
        <v>0.99502487562189057</v>
      </c>
      <c r="P3590">
        <f t="shared" si="672"/>
        <v>0.40200000000000002</v>
      </c>
      <c r="Q3590" t="str">
        <f t="shared" si="674"/>
        <v>theater</v>
      </c>
      <c r="R3590" t="str">
        <f t="shared" si="673"/>
        <v>plays</v>
      </c>
      <c r="S3590" s="11">
        <f t="shared" si="676"/>
        <v>42101.828819444447</v>
      </c>
      <c r="T3590" s="11">
        <f t="shared" si="677"/>
        <v>42123.958333333328</v>
      </c>
    </row>
    <row r="3591" spans="1:20" ht="42.75" x14ac:dyDescent="0.4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675"/>
        <v>0.78431372549019607</v>
      </c>
      <c r="P3591">
        <f t="shared" si="672"/>
        <v>25.5</v>
      </c>
      <c r="Q3591" t="str">
        <f t="shared" si="674"/>
        <v>theater</v>
      </c>
      <c r="R3591" t="str">
        <f t="shared" si="673"/>
        <v>plays</v>
      </c>
      <c r="S3591" s="11">
        <f t="shared" si="676"/>
        <v>42125.647534722222</v>
      </c>
      <c r="T3591" s="11">
        <f t="shared" si="677"/>
        <v>42150.647534722222</v>
      </c>
    </row>
    <row r="3592" spans="1:20" ht="42.75" x14ac:dyDescent="0.4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675"/>
        <v>0.99940035978412955</v>
      </c>
      <c r="P3592">
        <f t="shared" si="672"/>
        <v>1.25075</v>
      </c>
      <c r="Q3592" t="str">
        <f t="shared" si="674"/>
        <v>theater</v>
      </c>
      <c r="R3592" t="str">
        <f t="shared" si="673"/>
        <v>plays</v>
      </c>
      <c r="S3592" s="11">
        <f t="shared" si="676"/>
        <v>41902.333726851852</v>
      </c>
      <c r="T3592" s="11">
        <f t="shared" si="677"/>
        <v>41932.333726851852</v>
      </c>
    </row>
    <row r="3593" spans="1:20" ht="42.75" x14ac:dyDescent="0.4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675"/>
        <v>0.5714285714285714</v>
      </c>
      <c r="P3593">
        <f t="shared" ref="P3593:P3629" si="678">AVERAGE($E3593/$D3592)</f>
        <v>0.245</v>
      </c>
      <c r="Q3593" t="str">
        <f t="shared" si="674"/>
        <v>theater</v>
      </c>
      <c r="R3593" t="str">
        <f t="shared" si="673"/>
        <v>plays</v>
      </c>
      <c r="S3593" s="11">
        <f t="shared" si="676"/>
        <v>42003.948425925926</v>
      </c>
      <c r="T3593" s="11">
        <f t="shared" si="677"/>
        <v>42028.207638888889</v>
      </c>
    </row>
    <row r="3594" spans="1:20" ht="42.75" x14ac:dyDescent="0.4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675"/>
        <v>0.78585461689587421</v>
      </c>
      <c r="P3594">
        <f t="shared" si="678"/>
        <v>3.6357142857142857</v>
      </c>
      <c r="Q3594" t="str">
        <f t="shared" si="674"/>
        <v>theater</v>
      </c>
      <c r="R3594" t="str">
        <f t="shared" si="673"/>
        <v>plays</v>
      </c>
      <c r="S3594" s="11">
        <f t="shared" si="676"/>
        <v>41988.829942129625</v>
      </c>
      <c r="T3594" s="11">
        <f t="shared" si="677"/>
        <v>42046.207638888889</v>
      </c>
    </row>
    <row r="3595" spans="1:20" ht="42.75" x14ac:dyDescent="0.4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675"/>
        <v>0.90388671286532085</v>
      </c>
      <c r="P3595">
        <f t="shared" si="678"/>
        <v>1.6595</v>
      </c>
      <c r="Q3595" t="str">
        <f t="shared" si="674"/>
        <v>theater</v>
      </c>
      <c r="R3595" t="str">
        <f t="shared" ref="R3595:R3629" si="679">RIGHT(N3595,5)</f>
        <v>plays</v>
      </c>
      <c r="S3595" s="11">
        <f t="shared" si="676"/>
        <v>41974.898599537039</v>
      </c>
      <c r="T3595" s="11">
        <f t="shared" si="677"/>
        <v>42009.851388888885</v>
      </c>
    </row>
    <row r="3596" spans="1:20" ht="42.75" x14ac:dyDescent="0.4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675"/>
        <v>0.794044665012407</v>
      </c>
      <c r="P3596">
        <f t="shared" si="678"/>
        <v>0.67166666666666663</v>
      </c>
      <c r="Q3596" t="str">
        <f t="shared" si="674"/>
        <v>theater</v>
      </c>
      <c r="R3596" t="str">
        <f t="shared" si="679"/>
        <v>plays</v>
      </c>
      <c r="S3596" s="11">
        <f t="shared" si="676"/>
        <v>42592.066921296297</v>
      </c>
      <c r="T3596" s="11">
        <f t="shared" si="677"/>
        <v>42617.066921296297</v>
      </c>
    </row>
    <row r="3597" spans="1:20" ht="28.5" x14ac:dyDescent="0.4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675"/>
        <v>0.84388185654008441</v>
      </c>
      <c r="P3597">
        <f t="shared" si="678"/>
        <v>1.9256249999999999</v>
      </c>
      <c r="Q3597" t="str">
        <f t="shared" si="674"/>
        <v>theater</v>
      </c>
      <c r="R3597" t="str">
        <f t="shared" si="679"/>
        <v>plays</v>
      </c>
      <c r="S3597" s="11">
        <f t="shared" si="676"/>
        <v>42050.008368055554</v>
      </c>
      <c r="T3597" s="11">
        <f t="shared" si="677"/>
        <v>42076.290972222225</v>
      </c>
    </row>
    <row r="3598" spans="1:20" ht="42.75" x14ac:dyDescent="0.4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675"/>
        <v>0.92827004219409281</v>
      </c>
      <c r="P3598">
        <f t="shared" si="678"/>
        <v>0.45576923076923076</v>
      </c>
      <c r="Q3598" t="str">
        <f t="shared" si="674"/>
        <v>theater</v>
      </c>
      <c r="R3598" t="str">
        <f t="shared" si="679"/>
        <v>plays</v>
      </c>
      <c r="S3598" s="11">
        <f t="shared" si="676"/>
        <v>41856.715069444443</v>
      </c>
      <c r="T3598" s="11">
        <f t="shared" si="677"/>
        <v>41877.715069444443</v>
      </c>
    </row>
    <row r="3599" spans="1:20" ht="28.5" x14ac:dyDescent="0.4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675"/>
        <v>0.97465886939571145</v>
      </c>
      <c r="P3599">
        <f t="shared" si="678"/>
        <v>2.331818181818182</v>
      </c>
      <c r="Q3599" t="str">
        <f t="shared" si="674"/>
        <v>theater</v>
      </c>
      <c r="R3599" t="str">
        <f t="shared" si="679"/>
        <v>plays</v>
      </c>
      <c r="S3599" s="11">
        <f t="shared" si="676"/>
        <v>42417.585532407407</v>
      </c>
      <c r="T3599" s="11">
        <f t="shared" si="677"/>
        <v>42432.249305555553</v>
      </c>
    </row>
    <row r="3600" spans="1:20" ht="42.75" x14ac:dyDescent="0.4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675"/>
        <v>0.90826521344232514</v>
      </c>
      <c r="P3600">
        <f t="shared" si="678"/>
        <v>0.44040000000000001</v>
      </c>
      <c r="Q3600" t="str">
        <f t="shared" si="674"/>
        <v>theater</v>
      </c>
      <c r="R3600" t="str">
        <f t="shared" si="679"/>
        <v>plays</v>
      </c>
      <c r="S3600" s="11">
        <f t="shared" si="676"/>
        <v>41866.79886574074</v>
      </c>
      <c r="T3600" s="11">
        <f t="shared" si="677"/>
        <v>41885.207638888889</v>
      </c>
    </row>
    <row r="3601" spans="1:20" ht="42.75" x14ac:dyDescent="0.4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675"/>
        <v>0.49504950495049505</v>
      </c>
      <c r="P3601">
        <f t="shared" si="678"/>
        <v>1.01</v>
      </c>
      <c r="Q3601" t="str">
        <f t="shared" si="674"/>
        <v>theater</v>
      </c>
      <c r="R3601" t="str">
        <f t="shared" si="679"/>
        <v>plays</v>
      </c>
      <c r="S3601" s="11">
        <f t="shared" si="676"/>
        <v>42220.79487268519</v>
      </c>
      <c r="T3601" s="11">
        <f t="shared" si="677"/>
        <v>42246</v>
      </c>
    </row>
    <row r="3602" spans="1:20" ht="28.5" x14ac:dyDescent="0.4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675"/>
        <v>0.76923076923076927</v>
      </c>
      <c r="P3602">
        <f t="shared" si="678"/>
        <v>2.5999999999999999E-2</v>
      </c>
      <c r="Q3602" t="str">
        <f t="shared" si="674"/>
        <v>theater</v>
      </c>
      <c r="R3602" t="str">
        <f t="shared" si="679"/>
        <v>plays</v>
      </c>
      <c r="S3602" s="11">
        <f t="shared" si="676"/>
        <v>42628.849120370374</v>
      </c>
      <c r="T3602" s="11">
        <f t="shared" si="677"/>
        <v>42656.849120370374</v>
      </c>
    </row>
    <row r="3603" spans="1:20" ht="42.75" x14ac:dyDescent="0.4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675"/>
        <v>0.95831336847149018</v>
      </c>
      <c r="P3603">
        <f t="shared" si="678"/>
        <v>208.7</v>
      </c>
      <c r="Q3603" t="str">
        <f t="shared" si="674"/>
        <v>theater</v>
      </c>
      <c r="R3603" t="str">
        <f t="shared" si="679"/>
        <v>plays</v>
      </c>
      <c r="S3603" s="11">
        <f t="shared" si="676"/>
        <v>41990.99863425926</v>
      </c>
      <c r="T3603" s="11">
        <f t="shared" si="677"/>
        <v>42020.99863425926</v>
      </c>
    </row>
    <row r="3604" spans="1:20" ht="57" x14ac:dyDescent="0.4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675"/>
        <v>0.99950024987506247</v>
      </c>
      <c r="P3604">
        <f t="shared" si="678"/>
        <v>2.0009999999999999</v>
      </c>
      <c r="Q3604" t="str">
        <f t="shared" si="674"/>
        <v>theater</v>
      </c>
      <c r="R3604" t="str">
        <f t="shared" si="679"/>
        <v>plays</v>
      </c>
      <c r="S3604" s="11">
        <f t="shared" si="676"/>
        <v>42447.894432870366</v>
      </c>
      <c r="T3604" s="11">
        <f t="shared" si="677"/>
        <v>42507.894432870366</v>
      </c>
    </row>
    <row r="3605" spans="1:20" ht="42.75" x14ac:dyDescent="0.4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675"/>
        <v>0.5859375</v>
      </c>
      <c r="P3605">
        <f t="shared" si="678"/>
        <v>0.64</v>
      </c>
      <c r="Q3605" t="str">
        <f t="shared" si="674"/>
        <v>theater</v>
      </c>
      <c r="R3605" t="str">
        <f t="shared" si="679"/>
        <v>plays</v>
      </c>
      <c r="S3605" s="11">
        <f t="shared" si="676"/>
        <v>42283.864351851851</v>
      </c>
      <c r="T3605" s="11">
        <f t="shared" si="677"/>
        <v>42313.906018518523</v>
      </c>
    </row>
    <row r="3606" spans="1:20" ht="42.75" x14ac:dyDescent="0.4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675"/>
        <v>0.88626292466765144</v>
      </c>
      <c r="P3606">
        <f t="shared" si="678"/>
        <v>2.2566666666666668</v>
      </c>
      <c r="Q3606" t="str">
        <f t="shared" si="674"/>
        <v>theater</v>
      </c>
      <c r="R3606" t="str">
        <f t="shared" si="679"/>
        <v>plays</v>
      </c>
      <c r="S3606" s="11">
        <f t="shared" si="676"/>
        <v>42483.015694444446</v>
      </c>
      <c r="T3606" s="11">
        <f t="shared" si="677"/>
        <v>42489.290972222225</v>
      </c>
    </row>
    <row r="3607" spans="1:20" ht="57" x14ac:dyDescent="0.4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675"/>
        <v>0.54347826086956519</v>
      </c>
      <c r="P3607">
        <f t="shared" si="678"/>
        <v>0.15333333333333332</v>
      </c>
      <c r="Q3607" t="str">
        <f t="shared" si="674"/>
        <v>theater</v>
      </c>
      <c r="R3607" t="str">
        <f t="shared" si="679"/>
        <v>plays</v>
      </c>
      <c r="S3607" s="11">
        <f t="shared" si="676"/>
        <v>42383.793124999997</v>
      </c>
      <c r="T3607" s="11">
        <f t="shared" si="677"/>
        <v>42413.793124999997</v>
      </c>
    </row>
    <row r="3608" spans="1:20" ht="42.75" x14ac:dyDescent="0.4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675"/>
        <v>0.76765609007164792</v>
      </c>
      <c r="P3608">
        <f t="shared" si="678"/>
        <v>15.632</v>
      </c>
      <c r="Q3608" t="str">
        <f t="shared" si="674"/>
        <v>theater</v>
      </c>
      <c r="R3608" t="str">
        <f t="shared" si="679"/>
        <v>plays</v>
      </c>
      <c r="S3608" s="11">
        <f t="shared" si="676"/>
        <v>42566.604826388888</v>
      </c>
      <c r="T3608" s="11">
        <f t="shared" si="677"/>
        <v>42596.604826388888</v>
      </c>
    </row>
    <row r="3609" spans="1:20" ht="28.5" x14ac:dyDescent="0.4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675"/>
        <v>0.94827586206896552</v>
      </c>
      <c r="P3609">
        <f t="shared" si="678"/>
        <v>0.19333333333333333</v>
      </c>
      <c r="Q3609" t="str">
        <f t="shared" si="674"/>
        <v>theater</v>
      </c>
      <c r="R3609" t="str">
        <f t="shared" si="679"/>
        <v>plays</v>
      </c>
      <c r="S3609" s="11">
        <f t="shared" si="676"/>
        <v>42338.963912037041</v>
      </c>
      <c r="T3609" s="11">
        <f t="shared" si="677"/>
        <v>42353</v>
      </c>
    </row>
    <row r="3610" spans="1:20" ht="42.75" x14ac:dyDescent="0.4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675"/>
        <v>1</v>
      </c>
      <c r="P3610">
        <f t="shared" si="678"/>
        <v>1.4545454545454546</v>
      </c>
      <c r="Q3610" t="str">
        <f t="shared" si="674"/>
        <v>theater</v>
      </c>
      <c r="R3610" t="str">
        <f t="shared" si="679"/>
        <v>plays</v>
      </c>
      <c r="S3610" s="11">
        <f t="shared" si="676"/>
        <v>42506.709375000006</v>
      </c>
      <c r="T3610" s="11">
        <f t="shared" si="677"/>
        <v>42538.583333333328</v>
      </c>
    </row>
    <row r="3611" spans="1:20" ht="42.75" x14ac:dyDescent="0.4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675"/>
        <v>0.65224625623960064</v>
      </c>
      <c r="P3611">
        <f t="shared" si="678"/>
        <v>3.7562500000000001</v>
      </c>
      <c r="Q3611" t="str">
        <f t="shared" si="674"/>
        <v>theater</v>
      </c>
      <c r="R3611" t="str">
        <f t="shared" si="679"/>
        <v>plays</v>
      </c>
      <c r="S3611" s="11">
        <f t="shared" si="676"/>
        <v>42429.991724537031</v>
      </c>
      <c r="T3611" s="11">
        <f t="shared" si="677"/>
        <v>42459.950057870374</v>
      </c>
    </row>
    <row r="3612" spans="1:20" ht="42.75" x14ac:dyDescent="0.4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675"/>
        <v>0.61614294516327783</v>
      </c>
      <c r="P3612">
        <f t="shared" si="678"/>
        <v>0.82806122448979591</v>
      </c>
      <c r="Q3612" t="str">
        <f t="shared" si="674"/>
        <v>theater</v>
      </c>
      <c r="R3612" t="str">
        <f t="shared" si="679"/>
        <v>plays</v>
      </c>
      <c r="S3612" s="11">
        <f t="shared" si="676"/>
        <v>42203.432129629626</v>
      </c>
      <c r="T3612" s="11">
        <f t="shared" si="677"/>
        <v>42233.432129629626</v>
      </c>
    </row>
    <row r="3613" spans="1:20" ht="42.75" x14ac:dyDescent="0.4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675"/>
        <v>0.73529411764705888</v>
      </c>
      <c r="P3613">
        <f t="shared" si="678"/>
        <v>3.4</v>
      </c>
      <c r="Q3613" t="str">
        <f t="shared" si="674"/>
        <v>theater</v>
      </c>
      <c r="R3613" t="str">
        <f t="shared" si="679"/>
        <v>plays</v>
      </c>
      <c r="S3613" s="11">
        <f t="shared" si="676"/>
        <v>42072.370381944449</v>
      </c>
      <c r="T3613" s="11">
        <f t="shared" si="677"/>
        <v>42102.370381944449</v>
      </c>
    </row>
    <row r="3614" spans="1:20" ht="42.75" x14ac:dyDescent="0.4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675"/>
        <v>0.69252077562326875</v>
      </c>
      <c r="P3614">
        <f t="shared" si="678"/>
        <v>2.8879999999999999</v>
      </c>
      <c r="Q3614" t="str">
        <f t="shared" si="674"/>
        <v>theater</v>
      </c>
      <c r="R3614" t="str">
        <f t="shared" si="679"/>
        <v>plays</v>
      </c>
      <c r="S3614" s="11">
        <f t="shared" si="676"/>
        <v>41789.726979166669</v>
      </c>
      <c r="T3614" s="11">
        <f t="shared" si="677"/>
        <v>41799.726979166669</v>
      </c>
    </row>
    <row r="3615" spans="1:20" ht="28.5" x14ac:dyDescent="0.4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675"/>
        <v>1</v>
      </c>
      <c r="P3615">
        <f t="shared" si="678"/>
        <v>0.25</v>
      </c>
      <c r="Q3615" t="str">
        <f t="shared" ref="Q3615:Q3678" si="680">LEFT(N3615,7)</f>
        <v>theater</v>
      </c>
      <c r="R3615" t="str">
        <f t="shared" si="679"/>
        <v>plays</v>
      </c>
      <c r="S3615" s="11">
        <f t="shared" si="676"/>
        <v>41788.58997685185</v>
      </c>
      <c r="T3615" s="11">
        <f t="shared" si="677"/>
        <v>41818.58997685185</v>
      </c>
    </row>
    <row r="3616" spans="1:20" ht="42.75" x14ac:dyDescent="0.4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675"/>
        <v>0.99206349206349209</v>
      </c>
      <c r="P3616">
        <f t="shared" si="678"/>
        <v>2.016</v>
      </c>
      <c r="Q3616" t="str">
        <f t="shared" si="680"/>
        <v>theater</v>
      </c>
      <c r="R3616" t="str">
        <f t="shared" si="679"/>
        <v>plays</v>
      </c>
      <c r="S3616" s="11">
        <f t="shared" si="676"/>
        <v>42144.041851851856</v>
      </c>
      <c r="T3616" s="11">
        <f t="shared" si="677"/>
        <v>42174.041851851856</v>
      </c>
    </row>
    <row r="3617" spans="1:20" ht="42.75" x14ac:dyDescent="0.4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675"/>
        <v>0.93632958801498123</v>
      </c>
      <c r="P3617">
        <f t="shared" si="678"/>
        <v>1.0680000000000001</v>
      </c>
      <c r="Q3617" t="str">
        <f t="shared" si="680"/>
        <v>theater</v>
      </c>
      <c r="R3617" t="str">
        <f t="shared" si="679"/>
        <v>plays</v>
      </c>
      <c r="S3617" s="11">
        <f t="shared" si="676"/>
        <v>42318.593703703707</v>
      </c>
      <c r="T3617" s="11">
        <f t="shared" si="677"/>
        <v>42348.593703703707</v>
      </c>
    </row>
    <row r="3618" spans="1:20" ht="42.75" x14ac:dyDescent="0.4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675"/>
        <v>0.80128205128205132</v>
      </c>
      <c r="P3618">
        <f t="shared" si="678"/>
        <v>1.248</v>
      </c>
      <c r="Q3618" t="str">
        <f t="shared" si="680"/>
        <v>theater</v>
      </c>
      <c r="R3618" t="str">
        <f t="shared" si="679"/>
        <v>plays</v>
      </c>
      <c r="S3618" s="11">
        <f t="shared" si="676"/>
        <v>42052.949814814812</v>
      </c>
      <c r="T3618" s="11">
        <f t="shared" si="677"/>
        <v>42082.908148148148</v>
      </c>
    </row>
    <row r="3619" spans="1:20" ht="42.75" x14ac:dyDescent="0.4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675"/>
        <v>0.84090909090909094</v>
      </c>
      <c r="P3619">
        <f t="shared" si="678"/>
        <v>0.35199999999999998</v>
      </c>
      <c r="Q3619" t="str">
        <f t="shared" si="680"/>
        <v>theater</v>
      </c>
      <c r="R3619" t="str">
        <f t="shared" si="679"/>
        <v>plays</v>
      </c>
      <c r="S3619" s="11">
        <f t="shared" si="676"/>
        <v>42779.610289351855</v>
      </c>
      <c r="T3619" s="11">
        <f t="shared" si="677"/>
        <v>42794</v>
      </c>
    </row>
    <row r="3620" spans="1:20" ht="42.75" x14ac:dyDescent="0.4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675"/>
        <v>0.99009900990099009</v>
      </c>
      <c r="P3620">
        <f t="shared" si="678"/>
        <v>2.7297297297297298</v>
      </c>
      <c r="Q3620" t="str">
        <f t="shared" si="680"/>
        <v>theater</v>
      </c>
      <c r="R3620" t="str">
        <f t="shared" si="679"/>
        <v>plays</v>
      </c>
      <c r="S3620" s="11">
        <f t="shared" si="676"/>
        <v>42128.627893518518</v>
      </c>
      <c r="T3620" s="11">
        <f t="shared" si="677"/>
        <v>42158.627893518518</v>
      </c>
    </row>
    <row r="3621" spans="1:20" ht="42.75" x14ac:dyDescent="0.4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675"/>
        <v>0.88495575221238942</v>
      </c>
      <c r="P3621">
        <f t="shared" si="678"/>
        <v>0.56499999999999995</v>
      </c>
      <c r="Q3621" t="str">
        <f t="shared" si="680"/>
        <v>theater</v>
      </c>
      <c r="R3621" t="str">
        <f t="shared" si="679"/>
        <v>plays</v>
      </c>
      <c r="S3621" s="11">
        <f t="shared" si="676"/>
        <v>42661.132245370376</v>
      </c>
      <c r="T3621" s="11">
        <f t="shared" si="677"/>
        <v>42693.916666666672</v>
      </c>
    </row>
    <row r="3622" spans="1:20" ht="42.75" x14ac:dyDescent="0.4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675"/>
        <v>0.9506564056133997</v>
      </c>
      <c r="P3622">
        <f t="shared" si="678"/>
        <v>11.045</v>
      </c>
      <c r="Q3622" t="str">
        <f t="shared" si="680"/>
        <v>theater</v>
      </c>
      <c r="R3622" t="str">
        <f t="shared" si="679"/>
        <v>plays</v>
      </c>
      <c r="S3622" s="11">
        <f t="shared" si="676"/>
        <v>42037.938206018516</v>
      </c>
      <c r="T3622" s="11">
        <f t="shared" si="677"/>
        <v>42068.166666666672</v>
      </c>
    </row>
    <row r="3623" spans="1:20" ht="42.75" x14ac:dyDescent="0.4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675"/>
        <v>0.91130012150668283</v>
      </c>
      <c r="P3623">
        <f t="shared" si="678"/>
        <v>0.31352380952380954</v>
      </c>
      <c r="Q3623" t="str">
        <f t="shared" si="680"/>
        <v>theater</v>
      </c>
      <c r="R3623" t="str">
        <f t="shared" si="679"/>
        <v>plays</v>
      </c>
      <c r="S3623" s="11">
        <f t="shared" si="676"/>
        <v>42619.935694444444</v>
      </c>
      <c r="T3623" s="11">
        <f t="shared" si="677"/>
        <v>42643.875</v>
      </c>
    </row>
    <row r="3624" spans="1:20" ht="28.5" x14ac:dyDescent="0.4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675"/>
        <v>0.99901097913066061</v>
      </c>
      <c r="P3624">
        <f t="shared" si="678"/>
        <v>0.33366333333333331</v>
      </c>
      <c r="Q3624" t="str">
        <f t="shared" si="680"/>
        <v>theater</v>
      </c>
      <c r="R3624" t="str">
        <f t="shared" si="679"/>
        <v>plays</v>
      </c>
      <c r="S3624" s="11">
        <f t="shared" si="676"/>
        <v>41877.221886574072</v>
      </c>
      <c r="T3624" s="11">
        <f t="shared" si="677"/>
        <v>41910.140972222223</v>
      </c>
    </row>
    <row r="3625" spans="1:20" ht="28.5" x14ac:dyDescent="0.4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675"/>
        <v>0.83333333333333337</v>
      </c>
      <c r="P3625">
        <f t="shared" si="678"/>
        <v>3</v>
      </c>
      <c r="Q3625" t="str">
        <f t="shared" si="680"/>
        <v>theater</v>
      </c>
      <c r="R3625" t="str">
        <f t="shared" si="679"/>
        <v>plays</v>
      </c>
      <c r="S3625" s="11">
        <f t="shared" si="676"/>
        <v>41828.736921296295</v>
      </c>
      <c r="T3625" s="11">
        <f t="shared" si="677"/>
        <v>41846.291666666664</v>
      </c>
    </row>
    <row r="3626" spans="1:20" ht="71.25" x14ac:dyDescent="0.4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675"/>
        <v>0.95298602287166456</v>
      </c>
      <c r="P3626">
        <f t="shared" si="678"/>
        <v>1.2592000000000001</v>
      </c>
      <c r="Q3626" t="str">
        <f t="shared" si="680"/>
        <v>theater</v>
      </c>
      <c r="R3626" t="str">
        <f t="shared" si="679"/>
        <v>plays</v>
      </c>
      <c r="S3626" s="11">
        <f t="shared" si="676"/>
        <v>42545.774189814809</v>
      </c>
      <c r="T3626" s="11">
        <f t="shared" si="677"/>
        <v>42605.774189814809</v>
      </c>
    </row>
    <row r="3627" spans="1:20" ht="42.75" x14ac:dyDescent="0.4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675"/>
        <v>0.97402597402597402</v>
      </c>
      <c r="P3627">
        <f t="shared" si="678"/>
        <v>1.0266666666666666</v>
      </c>
      <c r="Q3627" t="str">
        <f t="shared" si="680"/>
        <v>theater</v>
      </c>
      <c r="R3627" t="str">
        <f t="shared" si="679"/>
        <v>plays</v>
      </c>
      <c r="S3627" s="11">
        <f t="shared" si="676"/>
        <v>42157.652511574073</v>
      </c>
      <c r="T3627" s="11">
        <f t="shared" si="677"/>
        <v>42187.652511574073</v>
      </c>
    </row>
    <row r="3628" spans="1:20" ht="42.75" x14ac:dyDescent="0.4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675"/>
        <v>0.98207709305180457</v>
      </c>
      <c r="P3628">
        <f t="shared" si="678"/>
        <v>1.3576666666666666</v>
      </c>
      <c r="Q3628" t="str">
        <f t="shared" si="680"/>
        <v>theater</v>
      </c>
      <c r="R3628" t="str">
        <f t="shared" si="679"/>
        <v>plays</v>
      </c>
      <c r="S3628" s="11">
        <f t="shared" si="676"/>
        <v>41846.667326388888</v>
      </c>
      <c r="T3628" s="11">
        <f t="shared" si="677"/>
        <v>41867.667326388888</v>
      </c>
    </row>
    <row r="3629" spans="1:20" ht="42.75" x14ac:dyDescent="0.4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675"/>
        <v>1</v>
      </c>
      <c r="P3629">
        <f t="shared" si="678"/>
        <v>0.5</v>
      </c>
      <c r="Q3629" t="str">
        <f t="shared" si="680"/>
        <v>theater</v>
      </c>
      <c r="R3629" t="str">
        <f t="shared" si="679"/>
        <v>plays</v>
      </c>
      <c r="S3629" s="11">
        <f t="shared" si="676"/>
        <v>42460.741747685184</v>
      </c>
      <c r="T3629" s="11">
        <f t="shared" si="677"/>
        <v>42511.165972222225</v>
      </c>
    </row>
    <row r="3630" spans="1:20" ht="42.75" x14ac:dyDescent="0.4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 t="str">
        <f>IFERROR($D3630/$E3630,"0")</f>
        <v>0</v>
      </c>
      <c r="P3630">
        <f t="shared" ref="P3630:P3631" si="681">AVERAGE(E3630,D3630)</f>
        <v>50000</v>
      </c>
      <c r="Q3630" t="str">
        <f t="shared" si="680"/>
        <v>theater</v>
      </c>
      <c r="R3630" t="str">
        <f>RIGHT(N3630,7)</f>
        <v>musical</v>
      </c>
      <c r="S3630" s="11">
        <f t="shared" si="676"/>
        <v>42291.833287037036</v>
      </c>
      <c r="T3630" s="11">
        <f t="shared" si="677"/>
        <v>42351.874953703707</v>
      </c>
    </row>
    <row r="3631" spans="1:20" ht="42.75" x14ac:dyDescent="0.4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675"/>
        <v>500000</v>
      </c>
      <c r="P3631">
        <f t="shared" si="681"/>
        <v>500001</v>
      </c>
      <c r="Q3631" t="str">
        <f t="shared" si="680"/>
        <v>theater</v>
      </c>
      <c r="R3631" t="str">
        <f t="shared" ref="R3631:R3649" si="682">RIGHT(N3631,7)</f>
        <v>musical</v>
      </c>
      <c r="S3631" s="11">
        <f t="shared" si="676"/>
        <v>42437.094490740739</v>
      </c>
      <c r="T3631" s="11">
        <f t="shared" si="677"/>
        <v>42495.708333333328</v>
      </c>
    </row>
    <row r="3632" spans="1:20" ht="42.75" x14ac:dyDescent="0.4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675"/>
        <v>3000</v>
      </c>
      <c r="P3632">
        <f t="shared" ref="P3632:P3637" si="683">AVERAGE($E3632/$D3631)</f>
        <v>9.9999999999999995E-7</v>
      </c>
      <c r="Q3632" t="str">
        <f t="shared" si="680"/>
        <v>theater</v>
      </c>
      <c r="R3632" t="str">
        <f t="shared" si="682"/>
        <v>musical</v>
      </c>
      <c r="S3632" s="11">
        <f t="shared" si="676"/>
        <v>41942.84710648148</v>
      </c>
      <c r="T3632" s="11">
        <f t="shared" si="677"/>
        <v>41972.888773148152</v>
      </c>
    </row>
    <row r="3633" spans="1:20" ht="42.75" x14ac:dyDescent="0.4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675"/>
        <v>1.9598853868194843</v>
      </c>
      <c r="P3633">
        <f t="shared" si="683"/>
        <v>2.9083333333333332</v>
      </c>
      <c r="Q3633" t="str">
        <f t="shared" si="680"/>
        <v>theater</v>
      </c>
      <c r="R3633" t="str">
        <f t="shared" si="682"/>
        <v>musical</v>
      </c>
      <c r="S3633" s="11">
        <f t="shared" si="676"/>
        <v>41880.753437499996</v>
      </c>
      <c r="T3633" s="11">
        <f t="shared" si="677"/>
        <v>41905.165972222225</v>
      </c>
    </row>
    <row r="3634" spans="1:20" ht="42.75" x14ac:dyDescent="0.4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675"/>
        <v>5</v>
      </c>
      <c r="P3634">
        <f t="shared" si="683"/>
        <v>5.8479532163742687E-3</v>
      </c>
      <c r="Q3634" t="str">
        <f t="shared" si="680"/>
        <v>theater</v>
      </c>
      <c r="R3634" t="str">
        <f t="shared" si="682"/>
        <v>musical</v>
      </c>
      <c r="S3634" s="11">
        <f t="shared" si="676"/>
        <v>41946.936909722222</v>
      </c>
      <c r="T3634" s="11">
        <f t="shared" si="677"/>
        <v>41966.936909722222</v>
      </c>
    </row>
    <row r="3635" spans="1:20" ht="42.75" x14ac:dyDescent="0.4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675"/>
        <v>2.8376844494892168</v>
      </c>
      <c r="P3635">
        <f t="shared" si="683"/>
        <v>3.524</v>
      </c>
      <c r="Q3635" t="str">
        <f t="shared" si="680"/>
        <v>theater</v>
      </c>
      <c r="R3635" t="str">
        <f t="shared" si="682"/>
        <v>musical</v>
      </c>
      <c r="S3635" s="11">
        <f t="shared" si="676"/>
        <v>42649.623460648145</v>
      </c>
      <c r="T3635" s="11">
        <f t="shared" si="677"/>
        <v>42693.041666666672</v>
      </c>
    </row>
    <row r="3636" spans="1:20" ht="42.75" x14ac:dyDescent="0.4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675"/>
        <v>23.547880690737834</v>
      </c>
      <c r="P3636">
        <f t="shared" si="683"/>
        <v>0.63700000000000001</v>
      </c>
      <c r="Q3636" t="str">
        <f t="shared" si="680"/>
        <v>theater</v>
      </c>
      <c r="R3636" t="str">
        <f t="shared" si="682"/>
        <v>musical</v>
      </c>
      <c r="S3636" s="11">
        <f t="shared" si="676"/>
        <v>42701.166365740741</v>
      </c>
      <c r="T3636" s="11">
        <f t="shared" si="677"/>
        <v>42749.165972222225</v>
      </c>
    </row>
    <row r="3637" spans="1:20" ht="28.5" x14ac:dyDescent="0.4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675"/>
        <v>2.7429467084639501</v>
      </c>
      <c r="P3637">
        <f t="shared" si="683"/>
        <v>1.7013333333333332E-2</v>
      </c>
      <c r="Q3637" t="str">
        <f t="shared" si="680"/>
        <v>theater</v>
      </c>
      <c r="R3637" t="str">
        <f t="shared" si="682"/>
        <v>musical</v>
      </c>
      <c r="S3637" s="11">
        <f t="shared" si="676"/>
        <v>42450.88282407407</v>
      </c>
      <c r="T3637" s="11">
        <f t="shared" si="677"/>
        <v>42480.88282407407</v>
      </c>
    </row>
    <row r="3638" spans="1:20" ht="42.75" x14ac:dyDescent="0.4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 t="str">
        <f>IFERROR($D3638/$E3638,"0")</f>
        <v>0</v>
      </c>
      <c r="P3638">
        <f>AVERAGE(E3638,D3638)</f>
        <v>75000</v>
      </c>
      <c r="Q3638" t="str">
        <f t="shared" si="680"/>
        <v>theater</v>
      </c>
      <c r="R3638" t="str">
        <f t="shared" si="682"/>
        <v>musical</v>
      </c>
      <c r="S3638" s="11">
        <f t="shared" si="676"/>
        <v>42226.694780092599</v>
      </c>
      <c r="T3638" s="11">
        <f t="shared" si="677"/>
        <v>42261.694780092599</v>
      </c>
    </row>
    <row r="3639" spans="1:20" ht="57" x14ac:dyDescent="0.4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675"/>
        <v>3.2397408207343412</v>
      </c>
      <c r="P3639">
        <f t="shared" ref="P3639:P3640" si="684">AVERAGE($E3639/$D3638)</f>
        <v>6.1733333333333336E-3</v>
      </c>
      <c r="Q3639" t="str">
        <f t="shared" si="680"/>
        <v>theater</v>
      </c>
      <c r="R3639" t="str">
        <f t="shared" si="682"/>
        <v>musical</v>
      </c>
      <c r="S3639" s="11">
        <f t="shared" si="676"/>
        <v>41975.700636574074</v>
      </c>
      <c r="T3639" s="11">
        <f t="shared" si="677"/>
        <v>42005.700636574074</v>
      </c>
    </row>
    <row r="3640" spans="1:20" ht="28.5" x14ac:dyDescent="0.4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675"/>
        <v>15.277777777777779</v>
      </c>
      <c r="P3640">
        <f t="shared" si="684"/>
        <v>7.1999999999999995E-2</v>
      </c>
      <c r="Q3640" t="str">
        <f t="shared" si="680"/>
        <v>theater</v>
      </c>
      <c r="R3640" t="str">
        <f t="shared" si="682"/>
        <v>musical</v>
      </c>
      <c r="S3640" s="11">
        <f t="shared" si="676"/>
        <v>42053.672824074078</v>
      </c>
      <c r="T3640" s="11">
        <f t="shared" si="677"/>
        <v>42113.631157407406</v>
      </c>
    </row>
    <row r="3641" spans="1:20" ht="42.75" x14ac:dyDescent="0.4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675"/>
        <v>25000</v>
      </c>
      <c r="P3641">
        <f>AVERAGE(E3641,D3641)</f>
        <v>12500.5</v>
      </c>
      <c r="Q3641" t="str">
        <f t="shared" si="680"/>
        <v>theater</v>
      </c>
      <c r="R3641" t="str">
        <f t="shared" si="682"/>
        <v>musical</v>
      </c>
      <c r="S3641" s="11">
        <f t="shared" si="676"/>
        <v>42590.677152777775</v>
      </c>
      <c r="T3641" s="11">
        <f t="shared" si="677"/>
        <v>42650.632638888885</v>
      </c>
    </row>
    <row r="3642" spans="1:20" ht="71.25" x14ac:dyDescent="0.4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675"/>
        <v>18.181818181818183</v>
      </c>
      <c r="P3642">
        <f>AVERAGE($E3642/$D3641)</f>
        <v>2.2000000000000001E-3</v>
      </c>
      <c r="Q3642" t="str">
        <f t="shared" si="680"/>
        <v>theater</v>
      </c>
      <c r="R3642" t="str">
        <f t="shared" si="682"/>
        <v>musical</v>
      </c>
      <c r="S3642" s="11">
        <f t="shared" si="676"/>
        <v>42104.781597222223</v>
      </c>
      <c r="T3642" s="11">
        <f t="shared" si="677"/>
        <v>42134.781597222223</v>
      </c>
    </row>
    <row r="3643" spans="1:20" ht="42.75" x14ac:dyDescent="0.4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 t="str">
        <f>IFERROR($D3643/$E3643,"0")</f>
        <v>0</v>
      </c>
      <c r="P3643">
        <f>AVERAGE(E3643,D3643)</f>
        <v>1500</v>
      </c>
      <c r="Q3643" t="str">
        <f t="shared" si="680"/>
        <v>theater</v>
      </c>
      <c r="R3643" t="str">
        <f t="shared" si="682"/>
        <v>musical</v>
      </c>
      <c r="S3643" s="11">
        <f t="shared" si="676"/>
        <v>41899.627071759263</v>
      </c>
      <c r="T3643" s="11">
        <f t="shared" si="677"/>
        <v>41917.208333333336</v>
      </c>
    </row>
    <row r="3644" spans="1:20" ht="57" x14ac:dyDescent="0.4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675"/>
        <v>46.666666666666664</v>
      </c>
      <c r="P3644">
        <f>AVERAGE($E3644/$D3643)</f>
        <v>5.0000000000000001E-3</v>
      </c>
      <c r="Q3644" t="str">
        <f t="shared" si="680"/>
        <v>theater</v>
      </c>
      <c r="R3644" t="str">
        <f t="shared" si="682"/>
        <v>musical</v>
      </c>
      <c r="S3644" s="11">
        <f t="shared" si="676"/>
        <v>42297.816284722227</v>
      </c>
      <c r="T3644" s="11">
        <f t="shared" si="677"/>
        <v>42338.708333333328</v>
      </c>
    </row>
    <row r="3645" spans="1:20" ht="42.75" x14ac:dyDescent="0.4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 t="str">
        <f>IFERROR($D3645/$E3645,"0")</f>
        <v>0</v>
      </c>
      <c r="P3645">
        <f>AVERAGE(E3645,D3645)</f>
        <v>12500</v>
      </c>
      <c r="Q3645" t="str">
        <f t="shared" si="680"/>
        <v>theater</v>
      </c>
      <c r="R3645" t="str">
        <f t="shared" si="682"/>
        <v>musical</v>
      </c>
      <c r="S3645" s="11">
        <f t="shared" si="676"/>
        <v>42285.143969907411</v>
      </c>
      <c r="T3645" s="11">
        <f t="shared" si="677"/>
        <v>42325.185636574075</v>
      </c>
    </row>
    <row r="3646" spans="1:20" ht="42.75" x14ac:dyDescent="0.4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675"/>
        <v>6.0901339829476244</v>
      </c>
      <c r="P3646">
        <f t="shared" ref="P3646:P3709" si="685">AVERAGE($E3646/$D3645)</f>
        <v>3.2840000000000001E-2</v>
      </c>
      <c r="Q3646" t="str">
        <f t="shared" si="680"/>
        <v>theater</v>
      </c>
      <c r="R3646" t="str">
        <f t="shared" si="682"/>
        <v>musical</v>
      </c>
      <c r="S3646" s="11">
        <f t="shared" si="676"/>
        <v>42409.241747685184</v>
      </c>
      <c r="T3646" s="11">
        <f t="shared" si="677"/>
        <v>42437.207638888889</v>
      </c>
    </row>
    <row r="3647" spans="1:20" ht="42.75" x14ac:dyDescent="0.4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675"/>
        <v>1000</v>
      </c>
      <c r="P3647">
        <f t="shared" si="685"/>
        <v>2.0000000000000001E-4</v>
      </c>
      <c r="Q3647" t="str">
        <f t="shared" si="680"/>
        <v>theater</v>
      </c>
      <c r="R3647" t="str">
        <f t="shared" si="682"/>
        <v>musical</v>
      </c>
      <c r="S3647" s="11">
        <f t="shared" si="676"/>
        <v>42665.970347222217</v>
      </c>
      <c r="T3647" s="11">
        <f t="shared" si="677"/>
        <v>42696.012013888889</v>
      </c>
    </row>
    <row r="3648" spans="1:20" ht="42.75" x14ac:dyDescent="0.4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675"/>
        <v>20.79002079002079</v>
      </c>
      <c r="P3648">
        <f t="shared" si="685"/>
        <v>0.48099999999999998</v>
      </c>
      <c r="Q3648" t="str">
        <f t="shared" si="680"/>
        <v>theater</v>
      </c>
      <c r="R3648" t="str">
        <f t="shared" si="682"/>
        <v>musical</v>
      </c>
      <c r="S3648" s="11">
        <f t="shared" si="676"/>
        <v>42140.421319444446</v>
      </c>
      <c r="T3648" s="11">
        <f t="shared" si="677"/>
        <v>42171.979166666672</v>
      </c>
    </row>
    <row r="3649" spans="1:20" ht="42.75" x14ac:dyDescent="0.4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675"/>
        <v>16.666666666666668</v>
      </c>
      <c r="P3649">
        <f t="shared" si="685"/>
        <v>3.0000000000000001E-3</v>
      </c>
      <c r="Q3649" t="str">
        <f t="shared" si="680"/>
        <v>theater</v>
      </c>
      <c r="R3649" t="str">
        <f t="shared" si="682"/>
        <v>musical</v>
      </c>
      <c r="S3649" s="11">
        <f t="shared" si="676"/>
        <v>42598.749155092592</v>
      </c>
      <c r="T3649" s="11">
        <f t="shared" si="677"/>
        <v>42643.749155092592</v>
      </c>
    </row>
    <row r="3650" spans="1:20" ht="28.5" x14ac:dyDescent="0.4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si="675"/>
        <v>0.99618957487609894</v>
      </c>
      <c r="P3650">
        <f t="shared" si="685"/>
        <v>80.305999999999997</v>
      </c>
      <c r="Q3650" t="str">
        <f t="shared" si="680"/>
        <v>theater</v>
      </c>
      <c r="R3650" t="str">
        <f>RIGHT(N3650,5)</f>
        <v>plays</v>
      </c>
      <c r="S3650" s="11">
        <f t="shared" si="676"/>
        <v>41887.292187500003</v>
      </c>
      <c r="T3650" s="11">
        <f t="shared" si="677"/>
        <v>41917.292187500003</v>
      </c>
    </row>
    <row r="3651" spans="1:20" ht="42.75" x14ac:dyDescent="0.4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ref="O3651:O3714" si="686">$D3651/$E3651</f>
        <v>0.96153846153846156</v>
      </c>
      <c r="P3651">
        <f t="shared" si="685"/>
        <v>1.95E-2</v>
      </c>
      <c r="Q3651" t="str">
        <f t="shared" si="680"/>
        <v>theater</v>
      </c>
      <c r="R3651" t="str">
        <f t="shared" ref="R3651:R3714" si="687">RIGHT(N3651,5)</f>
        <v>plays</v>
      </c>
      <c r="S3651" s="11">
        <f t="shared" ref="S3651:S3714" si="688">(((J3651/60)/60)/24)+DATE(1970,1,1)</f>
        <v>41780.712893518517</v>
      </c>
      <c r="T3651" s="11">
        <f t="shared" ref="T3651:T3714" si="689">(((I3651/60)/60)/24)+DATE(1970,1,1)</f>
        <v>41806.712893518517</v>
      </c>
    </row>
    <row r="3652" spans="1:20" ht="42.75" x14ac:dyDescent="0.4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686"/>
        <v>1</v>
      </c>
      <c r="P3652">
        <f t="shared" si="685"/>
        <v>0.66666666666666663</v>
      </c>
      <c r="Q3652" t="str">
        <f t="shared" si="680"/>
        <v>theater</v>
      </c>
      <c r="R3652" t="str">
        <f t="shared" si="687"/>
        <v>plays</v>
      </c>
      <c r="S3652" s="11">
        <f t="shared" si="688"/>
        <v>42381.478981481487</v>
      </c>
      <c r="T3652" s="11">
        <f t="shared" si="689"/>
        <v>42402.478981481487</v>
      </c>
    </row>
    <row r="3653" spans="1:20" ht="42.75" x14ac:dyDescent="0.4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686"/>
        <v>0.96153846153846156</v>
      </c>
      <c r="P3653">
        <f t="shared" si="685"/>
        <v>1.04</v>
      </c>
      <c r="Q3653" t="str">
        <f t="shared" si="680"/>
        <v>theater</v>
      </c>
      <c r="R3653" t="str">
        <f t="shared" si="687"/>
        <v>plays</v>
      </c>
      <c r="S3653" s="11">
        <f t="shared" si="688"/>
        <v>41828.646319444444</v>
      </c>
      <c r="T3653" s="11">
        <f t="shared" si="689"/>
        <v>41861.665972222225</v>
      </c>
    </row>
    <row r="3654" spans="1:20" ht="42.75" x14ac:dyDescent="0.4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686"/>
        <v>0.39893617021276595</v>
      </c>
      <c r="P3654">
        <f t="shared" si="685"/>
        <v>1.504</v>
      </c>
      <c r="Q3654" t="str">
        <f t="shared" si="680"/>
        <v>theater</v>
      </c>
      <c r="R3654" t="str">
        <f t="shared" si="687"/>
        <v>plays</v>
      </c>
      <c r="S3654" s="11">
        <f t="shared" si="688"/>
        <v>42596.644699074073</v>
      </c>
      <c r="T3654" s="11">
        <f t="shared" si="689"/>
        <v>42607.165972222225</v>
      </c>
    </row>
    <row r="3655" spans="1:20" ht="42.75" x14ac:dyDescent="0.4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686"/>
        <v>0.99502487562189057</v>
      </c>
      <c r="P3655">
        <f t="shared" si="685"/>
        <v>6.7</v>
      </c>
      <c r="Q3655" t="str">
        <f t="shared" si="680"/>
        <v>theater</v>
      </c>
      <c r="R3655" t="str">
        <f t="shared" si="687"/>
        <v>plays</v>
      </c>
      <c r="S3655" s="11">
        <f t="shared" si="688"/>
        <v>42191.363506944443</v>
      </c>
      <c r="T3655" s="11">
        <f t="shared" si="689"/>
        <v>42221.363506944443</v>
      </c>
    </row>
    <row r="3656" spans="1:20" ht="42.75" x14ac:dyDescent="0.4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686"/>
        <v>0.57339449541284404</v>
      </c>
      <c r="P3656">
        <f t="shared" si="685"/>
        <v>1.3080000000000001</v>
      </c>
      <c r="Q3656" t="str">
        <f t="shared" si="680"/>
        <v>theater</v>
      </c>
      <c r="R3656" t="str">
        <f t="shared" si="687"/>
        <v>plays</v>
      </c>
      <c r="S3656" s="11">
        <f t="shared" si="688"/>
        <v>42440.416504629626</v>
      </c>
      <c r="T3656" s="11">
        <f t="shared" si="689"/>
        <v>42463.708333333328</v>
      </c>
    </row>
    <row r="3657" spans="1:20" ht="42.75" x14ac:dyDescent="0.4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686"/>
        <v>0.86014106313435401</v>
      </c>
      <c r="P3657">
        <f t="shared" si="685"/>
        <v>3.8753333333333333</v>
      </c>
      <c r="Q3657" t="str">
        <f t="shared" si="680"/>
        <v>theater</v>
      </c>
      <c r="R3657" t="str">
        <f t="shared" si="687"/>
        <v>plays</v>
      </c>
      <c r="S3657" s="11">
        <f t="shared" si="688"/>
        <v>42173.803217592591</v>
      </c>
      <c r="T3657" s="11">
        <f t="shared" si="689"/>
        <v>42203.290972222225</v>
      </c>
    </row>
    <row r="3658" spans="1:20" ht="42.75" x14ac:dyDescent="0.4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686"/>
        <v>0.945000945000945</v>
      </c>
      <c r="P3658">
        <f t="shared" si="685"/>
        <v>1.0582</v>
      </c>
      <c r="Q3658" t="str">
        <f t="shared" si="680"/>
        <v>theater</v>
      </c>
      <c r="R3658" t="str">
        <f t="shared" si="687"/>
        <v>plays</v>
      </c>
      <c r="S3658" s="11">
        <f t="shared" si="688"/>
        <v>42737.910138888896</v>
      </c>
      <c r="T3658" s="11">
        <f t="shared" si="689"/>
        <v>42767.957638888889</v>
      </c>
    </row>
    <row r="3659" spans="1:20" ht="42.75" x14ac:dyDescent="0.4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686"/>
        <v>0.90293453724604966</v>
      </c>
      <c r="P3659">
        <f t="shared" si="685"/>
        <v>0.443</v>
      </c>
      <c r="Q3659" t="str">
        <f t="shared" si="680"/>
        <v>theater</v>
      </c>
      <c r="R3659" t="str">
        <f t="shared" si="687"/>
        <v>plays</v>
      </c>
      <c r="S3659" s="11">
        <f t="shared" si="688"/>
        <v>42499.629849537043</v>
      </c>
      <c r="T3659" s="11">
        <f t="shared" si="689"/>
        <v>42522.904166666667</v>
      </c>
    </row>
    <row r="3660" spans="1:20" ht="28.5" x14ac:dyDescent="0.4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686"/>
        <v>0.99337748344370858</v>
      </c>
      <c r="P3660">
        <f t="shared" si="685"/>
        <v>0.755</v>
      </c>
      <c r="Q3660" t="str">
        <f t="shared" si="680"/>
        <v>theater</v>
      </c>
      <c r="R3660" t="str">
        <f t="shared" si="687"/>
        <v>plays</v>
      </c>
      <c r="S3660" s="11">
        <f t="shared" si="688"/>
        <v>41775.858564814815</v>
      </c>
      <c r="T3660" s="11">
        <f t="shared" si="689"/>
        <v>41822.165972222225</v>
      </c>
    </row>
    <row r="3661" spans="1:20" ht="42.75" x14ac:dyDescent="0.4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686"/>
        <v>0.98007187193727541</v>
      </c>
      <c r="P3661">
        <f t="shared" si="685"/>
        <v>2.0406666666666666</v>
      </c>
      <c r="Q3661" t="str">
        <f t="shared" si="680"/>
        <v>theater</v>
      </c>
      <c r="R3661" t="str">
        <f t="shared" si="687"/>
        <v>plays</v>
      </c>
      <c r="S3661" s="11">
        <f t="shared" si="688"/>
        <v>42055.277199074073</v>
      </c>
      <c r="T3661" s="11">
        <f t="shared" si="689"/>
        <v>42082.610416666663</v>
      </c>
    </row>
    <row r="3662" spans="1:20" ht="57" x14ac:dyDescent="0.4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686"/>
        <v>1</v>
      </c>
      <c r="P3662">
        <f t="shared" si="685"/>
        <v>8.3333333333333329E-2</v>
      </c>
      <c r="Q3662" t="str">
        <f t="shared" si="680"/>
        <v>theater</v>
      </c>
      <c r="R3662" t="str">
        <f t="shared" si="687"/>
        <v>plays</v>
      </c>
      <c r="S3662" s="11">
        <f t="shared" si="688"/>
        <v>41971.881076388891</v>
      </c>
      <c r="T3662" s="11">
        <f t="shared" si="689"/>
        <v>41996.881076388891</v>
      </c>
    </row>
    <row r="3663" spans="1:20" ht="42.75" x14ac:dyDescent="0.4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686"/>
        <v>0.90090090090090091</v>
      </c>
      <c r="P3663">
        <f t="shared" si="685"/>
        <v>13.32</v>
      </c>
      <c r="Q3663" t="str">
        <f t="shared" si="680"/>
        <v>theater</v>
      </c>
      <c r="R3663" t="str">
        <f t="shared" si="687"/>
        <v>plays</v>
      </c>
      <c r="S3663" s="11">
        <f t="shared" si="688"/>
        <v>42447.896666666667</v>
      </c>
      <c r="T3663" s="11">
        <f t="shared" si="689"/>
        <v>42470.166666666672</v>
      </c>
    </row>
    <row r="3664" spans="1:20" ht="42.75" x14ac:dyDescent="0.4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686"/>
        <v>0.98595020951441947</v>
      </c>
      <c r="P3664">
        <f t="shared" si="685"/>
        <v>2.7046666666666668</v>
      </c>
      <c r="Q3664" t="str">
        <f t="shared" si="680"/>
        <v>theater</v>
      </c>
      <c r="R3664" t="str">
        <f t="shared" si="687"/>
        <v>plays</v>
      </c>
      <c r="S3664" s="11">
        <f t="shared" si="688"/>
        <v>42064.220069444447</v>
      </c>
      <c r="T3664" s="11">
        <f t="shared" si="689"/>
        <v>42094.178402777776</v>
      </c>
    </row>
    <row r="3665" spans="1:20" ht="42.75" x14ac:dyDescent="0.4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686"/>
        <v>0.96153846153846156</v>
      </c>
      <c r="P3665">
        <f t="shared" si="685"/>
        <v>2.9250000000000002E-2</v>
      </c>
      <c r="Q3665" t="str">
        <f t="shared" si="680"/>
        <v>theater</v>
      </c>
      <c r="R3665" t="str">
        <f t="shared" si="687"/>
        <v>plays</v>
      </c>
      <c r="S3665" s="11">
        <f t="shared" si="688"/>
        <v>42665.451736111107</v>
      </c>
      <c r="T3665" s="11">
        <f t="shared" si="689"/>
        <v>42725.493402777778</v>
      </c>
    </row>
    <row r="3666" spans="1:20" ht="42.75" x14ac:dyDescent="0.4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686"/>
        <v>0.91428571428571426</v>
      </c>
      <c r="P3666">
        <f t="shared" si="685"/>
        <v>3.8888888888888888</v>
      </c>
      <c r="Q3666" t="str">
        <f t="shared" si="680"/>
        <v>theater</v>
      </c>
      <c r="R3666" t="str">
        <f t="shared" si="687"/>
        <v>plays</v>
      </c>
      <c r="S3666" s="11">
        <f t="shared" si="688"/>
        <v>42523.248715277776</v>
      </c>
      <c r="T3666" s="11">
        <f t="shared" si="689"/>
        <v>42537.248715277776</v>
      </c>
    </row>
    <row r="3667" spans="1:20" ht="42.75" x14ac:dyDescent="0.4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686"/>
        <v>0.86834733893557425</v>
      </c>
      <c r="P3667">
        <f t="shared" si="685"/>
        <v>0.89249999999999996</v>
      </c>
      <c r="Q3667" t="str">
        <f t="shared" si="680"/>
        <v>theater</v>
      </c>
      <c r="R3667" t="str">
        <f t="shared" si="687"/>
        <v>plays</v>
      </c>
      <c r="S3667" s="11">
        <f t="shared" si="688"/>
        <v>42294.808124999996</v>
      </c>
      <c r="T3667" s="11">
        <f t="shared" si="689"/>
        <v>42305.829166666663</v>
      </c>
    </row>
    <row r="3668" spans="1:20" x14ac:dyDescent="0.4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686"/>
        <v>1</v>
      </c>
      <c r="P3668">
        <f t="shared" si="685"/>
        <v>1.935483870967742</v>
      </c>
      <c r="Q3668" t="str">
        <f t="shared" si="680"/>
        <v>theater</v>
      </c>
      <c r="R3668" t="str">
        <f t="shared" si="687"/>
        <v>plays</v>
      </c>
      <c r="S3668" s="11">
        <f t="shared" si="688"/>
        <v>41822.90488425926</v>
      </c>
      <c r="T3668" s="11">
        <f t="shared" si="689"/>
        <v>41844.291666666664</v>
      </c>
    </row>
    <row r="3669" spans="1:20" ht="42.75" x14ac:dyDescent="0.4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686"/>
        <v>0.96927088213342982</v>
      </c>
      <c r="P3669">
        <f t="shared" si="685"/>
        <v>2.5792583333333337</v>
      </c>
      <c r="Q3669" t="str">
        <f t="shared" si="680"/>
        <v>theater</v>
      </c>
      <c r="R3669" t="str">
        <f t="shared" si="687"/>
        <v>plays</v>
      </c>
      <c r="S3669" s="11">
        <f t="shared" si="688"/>
        <v>42173.970127314817</v>
      </c>
      <c r="T3669" s="11">
        <f t="shared" si="689"/>
        <v>42203.970127314817</v>
      </c>
    </row>
    <row r="3670" spans="1:20" ht="42.75" x14ac:dyDescent="0.4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686"/>
        <v>0.96618357487922701</v>
      </c>
      <c r="P3670">
        <f t="shared" si="685"/>
        <v>0.34499999999999997</v>
      </c>
      <c r="Q3670" t="str">
        <f t="shared" si="680"/>
        <v>theater</v>
      </c>
      <c r="R3670" t="str">
        <f t="shared" si="687"/>
        <v>plays</v>
      </c>
      <c r="S3670" s="11">
        <f t="shared" si="688"/>
        <v>42185.556157407409</v>
      </c>
      <c r="T3670" s="11">
        <f t="shared" si="689"/>
        <v>42208.772916666669</v>
      </c>
    </row>
    <row r="3671" spans="1:20" ht="42.75" x14ac:dyDescent="0.4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686"/>
        <v>0.72358900144717797</v>
      </c>
      <c r="P3671">
        <f t="shared" si="685"/>
        <v>1.3819999999999999</v>
      </c>
      <c r="Q3671" t="str">
        <f t="shared" si="680"/>
        <v>theater</v>
      </c>
      <c r="R3671" t="str">
        <f t="shared" si="687"/>
        <v>plays</v>
      </c>
      <c r="S3671" s="11">
        <f t="shared" si="688"/>
        <v>42136.675196759257</v>
      </c>
      <c r="T3671" s="11">
        <f t="shared" si="689"/>
        <v>42166.675196759257</v>
      </c>
    </row>
    <row r="3672" spans="1:20" ht="42.75" x14ac:dyDescent="0.4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686"/>
        <v>0.91286307053941906</v>
      </c>
      <c r="P3672">
        <f t="shared" si="685"/>
        <v>0.24099999999999999</v>
      </c>
      <c r="Q3672" t="str">
        <f t="shared" si="680"/>
        <v>theater</v>
      </c>
      <c r="R3672" t="str">
        <f t="shared" si="687"/>
        <v>plays</v>
      </c>
      <c r="S3672" s="11">
        <f t="shared" si="688"/>
        <v>42142.514016203699</v>
      </c>
      <c r="T3672" s="11">
        <f t="shared" si="689"/>
        <v>42155.958333333328</v>
      </c>
    </row>
    <row r="3673" spans="1:20" ht="42.75" x14ac:dyDescent="0.4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686"/>
        <v>0.99150141643059486</v>
      </c>
      <c r="P3673">
        <f t="shared" si="685"/>
        <v>16.045454545454547</v>
      </c>
      <c r="Q3673" t="str">
        <f t="shared" si="680"/>
        <v>theater</v>
      </c>
      <c r="R3673" t="str">
        <f t="shared" si="687"/>
        <v>plays</v>
      </c>
      <c r="S3673" s="11">
        <f t="shared" si="688"/>
        <v>41820.62809027778</v>
      </c>
      <c r="T3673" s="11">
        <f t="shared" si="689"/>
        <v>41841.165972222225</v>
      </c>
    </row>
    <row r="3674" spans="1:20" ht="42.75" x14ac:dyDescent="0.4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686"/>
        <v>0.98489822718319109</v>
      </c>
      <c r="P3674">
        <f t="shared" si="685"/>
        <v>0.87028571428571433</v>
      </c>
      <c r="Q3674" t="str">
        <f t="shared" si="680"/>
        <v>theater</v>
      </c>
      <c r="R3674" t="str">
        <f t="shared" si="687"/>
        <v>plays</v>
      </c>
      <c r="S3674" s="11">
        <f t="shared" si="688"/>
        <v>41878.946574074071</v>
      </c>
      <c r="T3674" s="11">
        <f t="shared" si="689"/>
        <v>41908.946574074071</v>
      </c>
    </row>
    <row r="3675" spans="1:20" ht="42.75" x14ac:dyDescent="0.4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686"/>
        <v>0.88008800880088012</v>
      </c>
      <c r="P3675">
        <f t="shared" si="685"/>
        <v>1.5149999999999999</v>
      </c>
      <c r="Q3675" t="str">
        <f t="shared" si="680"/>
        <v>theater</v>
      </c>
      <c r="R3675" t="str">
        <f t="shared" si="687"/>
        <v>plays</v>
      </c>
      <c r="S3675" s="11">
        <f t="shared" si="688"/>
        <v>41914.295104166667</v>
      </c>
      <c r="T3675" s="11">
        <f t="shared" si="689"/>
        <v>41948.536111111112</v>
      </c>
    </row>
    <row r="3676" spans="1:20" ht="42.75" x14ac:dyDescent="0.4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686"/>
        <v>1</v>
      </c>
      <c r="P3676">
        <f t="shared" si="685"/>
        <v>1.125</v>
      </c>
      <c r="Q3676" t="str">
        <f t="shared" si="680"/>
        <v>theater</v>
      </c>
      <c r="R3676" t="str">
        <f t="shared" si="687"/>
        <v>plays</v>
      </c>
      <c r="S3676" s="11">
        <f t="shared" si="688"/>
        <v>42556.873020833329</v>
      </c>
      <c r="T3676" s="11">
        <f t="shared" si="689"/>
        <v>42616.873020833329</v>
      </c>
    </row>
    <row r="3677" spans="1:20" ht="42.75" x14ac:dyDescent="0.4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686"/>
        <v>0.7142857142857143</v>
      </c>
      <c r="P3677">
        <f t="shared" si="685"/>
        <v>1.5555555555555555E-2</v>
      </c>
      <c r="Q3677" t="str">
        <f t="shared" si="680"/>
        <v>theater</v>
      </c>
      <c r="R3677" t="str">
        <f t="shared" si="687"/>
        <v>plays</v>
      </c>
      <c r="S3677" s="11">
        <f t="shared" si="688"/>
        <v>42493.597013888888</v>
      </c>
      <c r="T3677" s="11">
        <f t="shared" si="689"/>
        <v>42505.958333333328</v>
      </c>
    </row>
    <row r="3678" spans="1:20" ht="42.75" x14ac:dyDescent="0.4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686"/>
        <v>0.77669902912621358</v>
      </c>
      <c r="P3678">
        <f t="shared" si="685"/>
        <v>20.6</v>
      </c>
      <c r="Q3678" t="str">
        <f t="shared" si="680"/>
        <v>theater</v>
      </c>
      <c r="R3678" t="str">
        <f t="shared" si="687"/>
        <v>plays</v>
      </c>
      <c r="S3678" s="11">
        <f t="shared" si="688"/>
        <v>41876.815787037034</v>
      </c>
      <c r="T3678" s="11">
        <f t="shared" si="689"/>
        <v>41894.815787037034</v>
      </c>
    </row>
    <row r="3679" spans="1:20" ht="42.75" x14ac:dyDescent="0.4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686"/>
        <v>0.97177794873871315</v>
      </c>
      <c r="P3679">
        <f t="shared" si="685"/>
        <v>15.435625</v>
      </c>
      <c r="Q3679" t="str">
        <f t="shared" ref="Q3679:Q3742" si="690">LEFT(N3679,7)</f>
        <v>theater</v>
      </c>
      <c r="R3679" t="str">
        <f t="shared" si="687"/>
        <v>plays</v>
      </c>
      <c r="S3679" s="11">
        <f t="shared" si="688"/>
        <v>41802.574282407404</v>
      </c>
      <c r="T3679" s="11">
        <f t="shared" si="689"/>
        <v>41823.165972222225</v>
      </c>
    </row>
    <row r="3680" spans="1:20" ht="28.5" x14ac:dyDescent="0.4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686"/>
        <v>0.97560975609756095</v>
      </c>
      <c r="P3680">
        <f t="shared" si="685"/>
        <v>0.17083333333333334</v>
      </c>
      <c r="Q3680" t="str">
        <f t="shared" si="690"/>
        <v>theater</v>
      </c>
      <c r="R3680" t="str">
        <f t="shared" si="687"/>
        <v>plays</v>
      </c>
      <c r="S3680" s="11">
        <f t="shared" si="688"/>
        <v>42120.531226851846</v>
      </c>
      <c r="T3680" s="11">
        <f t="shared" si="689"/>
        <v>42155.531226851846</v>
      </c>
    </row>
    <row r="3681" spans="1:20" ht="42.75" x14ac:dyDescent="0.4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686"/>
        <v>0.90826521344232514</v>
      </c>
      <c r="P3681">
        <f t="shared" si="685"/>
        <v>1.101</v>
      </c>
      <c r="Q3681" t="str">
        <f t="shared" si="690"/>
        <v>theater</v>
      </c>
      <c r="R3681" t="str">
        <f t="shared" si="687"/>
        <v>plays</v>
      </c>
      <c r="S3681" s="11">
        <f t="shared" si="688"/>
        <v>41786.761354166665</v>
      </c>
      <c r="T3681" s="11">
        <f t="shared" si="689"/>
        <v>41821.207638888889</v>
      </c>
    </row>
    <row r="3682" spans="1:20" ht="42.75" x14ac:dyDescent="0.4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686"/>
        <v>0.88678687555424185</v>
      </c>
      <c r="P3682">
        <f t="shared" si="685"/>
        <v>1.6915</v>
      </c>
      <c r="Q3682" t="str">
        <f t="shared" si="690"/>
        <v>theater</v>
      </c>
      <c r="R3682" t="str">
        <f t="shared" si="687"/>
        <v>plays</v>
      </c>
      <c r="S3682" s="11">
        <f t="shared" si="688"/>
        <v>42627.454097222217</v>
      </c>
      <c r="T3682" s="11">
        <f t="shared" si="689"/>
        <v>42648.454097222217</v>
      </c>
    </row>
    <row r="3683" spans="1:20" ht="57" x14ac:dyDescent="0.4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686"/>
        <v>0.89365504915102767</v>
      </c>
      <c r="P3683">
        <f t="shared" si="685"/>
        <v>0.373</v>
      </c>
      <c r="Q3683" t="str">
        <f t="shared" si="690"/>
        <v>theater</v>
      </c>
      <c r="R3683" t="str">
        <f t="shared" si="687"/>
        <v>plays</v>
      </c>
      <c r="S3683" s="11">
        <f t="shared" si="688"/>
        <v>42374.651504629626</v>
      </c>
      <c r="T3683" s="11">
        <f t="shared" si="689"/>
        <v>42384.651504629626</v>
      </c>
    </row>
    <row r="3684" spans="1:20" ht="42.75" x14ac:dyDescent="0.4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686"/>
        <v>0.7183908045977011</v>
      </c>
      <c r="P3684">
        <f t="shared" si="685"/>
        <v>4.1760000000000002</v>
      </c>
      <c r="Q3684" t="str">
        <f t="shared" si="690"/>
        <v>theater</v>
      </c>
      <c r="R3684" t="str">
        <f t="shared" si="687"/>
        <v>plays</v>
      </c>
      <c r="S3684" s="11">
        <f t="shared" si="688"/>
        <v>41772.685393518521</v>
      </c>
      <c r="T3684" s="11">
        <f t="shared" si="689"/>
        <v>41806.290972222225</v>
      </c>
    </row>
    <row r="3685" spans="1:20" ht="42.75" x14ac:dyDescent="0.4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686"/>
        <v>0.90206185567010311</v>
      </c>
      <c r="P3685">
        <f t="shared" si="685"/>
        <v>1.2933333333333332</v>
      </c>
      <c r="Q3685" t="str">
        <f t="shared" si="690"/>
        <v>theater</v>
      </c>
      <c r="R3685" t="str">
        <f t="shared" si="687"/>
        <v>plays</v>
      </c>
      <c r="S3685" s="11">
        <f t="shared" si="688"/>
        <v>42633.116851851853</v>
      </c>
      <c r="T3685" s="11">
        <f t="shared" si="689"/>
        <v>42663.116851851853</v>
      </c>
    </row>
    <row r="3686" spans="1:20" ht="42.75" x14ac:dyDescent="0.4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686"/>
        <v>0.7190795781399808</v>
      </c>
      <c r="P3686">
        <f t="shared" si="685"/>
        <v>0.29799999999999999</v>
      </c>
      <c r="Q3686" t="str">
        <f t="shared" si="690"/>
        <v>theater</v>
      </c>
      <c r="R3686" t="str">
        <f t="shared" si="687"/>
        <v>plays</v>
      </c>
      <c r="S3686" s="11">
        <f t="shared" si="688"/>
        <v>42219.180393518516</v>
      </c>
      <c r="T3686" s="11">
        <f t="shared" si="689"/>
        <v>42249.180393518516</v>
      </c>
    </row>
    <row r="3687" spans="1:20" ht="42.75" x14ac:dyDescent="0.4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686"/>
        <v>0.94607379375591294</v>
      </c>
      <c r="P3687">
        <f t="shared" si="685"/>
        <v>7.0466666666666669</v>
      </c>
      <c r="Q3687" t="str">
        <f t="shared" si="690"/>
        <v>theater</v>
      </c>
      <c r="R3687" t="str">
        <f t="shared" si="687"/>
        <v>plays</v>
      </c>
      <c r="S3687" s="11">
        <f t="shared" si="688"/>
        <v>41753.593275462961</v>
      </c>
      <c r="T3687" s="11">
        <f t="shared" si="689"/>
        <v>41778.875</v>
      </c>
    </row>
    <row r="3688" spans="1:20" ht="42.75" x14ac:dyDescent="0.4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686"/>
        <v>0.9859154929577465</v>
      </c>
      <c r="P3688">
        <f t="shared" si="685"/>
        <v>7.0999999999999994E-2</v>
      </c>
      <c r="Q3688" t="str">
        <f t="shared" si="690"/>
        <v>theater</v>
      </c>
      <c r="R3688" t="str">
        <f t="shared" si="687"/>
        <v>plays</v>
      </c>
      <c r="S3688" s="11">
        <f t="shared" si="688"/>
        <v>42230.662731481483</v>
      </c>
      <c r="T3688" s="11">
        <f t="shared" si="689"/>
        <v>42245.165972222225</v>
      </c>
    </row>
    <row r="3689" spans="1:20" ht="42.75" x14ac:dyDescent="0.4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686"/>
        <v>0.99755598782981691</v>
      </c>
      <c r="P3689">
        <f t="shared" si="685"/>
        <v>14.320714285714285</v>
      </c>
      <c r="Q3689" t="str">
        <f t="shared" si="690"/>
        <v>theater</v>
      </c>
      <c r="R3689" t="str">
        <f t="shared" si="687"/>
        <v>plays</v>
      </c>
      <c r="S3689" s="11">
        <f t="shared" si="688"/>
        <v>41787.218229166669</v>
      </c>
      <c r="T3689" s="11">
        <f t="shared" si="689"/>
        <v>41817.218229166669</v>
      </c>
    </row>
    <row r="3690" spans="1:20" ht="42.75" x14ac:dyDescent="0.4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686"/>
        <v>0.91603053435114501</v>
      </c>
      <c r="P3690">
        <f t="shared" si="685"/>
        <v>0.65500000000000003</v>
      </c>
      <c r="Q3690" t="str">
        <f t="shared" si="690"/>
        <v>theater</v>
      </c>
      <c r="R3690" t="str">
        <f t="shared" si="687"/>
        <v>plays</v>
      </c>
      <c r="S3690" s="11">
        <f t="shared" si="688"/>
        <v>41829.787083333329</v>
      </c>
      <c r="T3690" s="11">
        <f t="shared" si="689"/>
        <v>41859.787083333329</v>
      </c>
    </row>
    <row r="3691" spans="1:20" ht="42.75" x14ac:dyDescent="0.4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686"/>
        <v>0.84507042253521125</v>
      </c>
      <c r="P3691">
        <f t="shared" si="685"/>
        <v>1.1833333333333333</v>
      </c>
      <c r="Q3691" t="str">
        <f t="shared" si="690"/>
        <v>theater</v>
      </c>
      <c r="R3691" t="str">
        <f t="shared" si="687"/>
        <v>plays</v>
      </c>
      <c r="S3691" s="11">
        <f t="shared" si="688"/>
        <v>42147.826840277776</v>
      </c>
      <c r="T3691" s="11">
        <f t="shared" si="689"/>
        <v>42176.934027777781</v>
      </c>
    </row>
    <row r="3692" spans="1:20" ht="42.75" x14ac:dyDescent="0.4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686"/>
        <v>0.83333333333333337</v>
      </c>
      <c r="P3692">
        <f t="shared" si="685"/>
        <v>0.6</v>
      </c>
      <c r="Q3692" t="str">
        <f t="shared" si="690"/>
        <v>theater</v>
      </c>
      <c r="R3692" t="str">
        <f t="shared" si="687"/>
        <v>plays</v>
      </c>
      <c r="S3692" s="11">
        <f t="shared" si="688"/>
        <v>41940.598182870373</v>
      </c>
      <c r="T3692" s="11">
        <f t="shared" si="689"/>
        <v>41970.639849537038</v>
      </c>
    </row>
    <row r="3693" spans="1:20" ht="28.5" x14ac:dyDescent="0.4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686"/>
        <v>0.78149421694279464</v>
      </c>
      <c r="P3693">
        <f t="shared" si="685"/>
        <v>34.122666666666667</v>
      </c>
      <c r="Q3693" t="str">
        <f t="shared" si="690"/>
        <v>theater</v>
      </c>
      <c r="R3693" t="str">
        <f t="shared" si="687"/>
        <v>plays</v>
      </c>
      <c r="S3693" s="11">
        <f t="shared" si="688"/>
        <v>42020.700567129628</v>
      </c>
      <c r="T3693" s="11">
        <f t="shared" si="689"/>
        <v>42065.207638888889</v>
      </c>
    </row>
    <row r="3694" spans="1:20" ht="28.5" x14ac:dyDescent="0.4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686"/>
        <v>0.79365079365079361</v>
      </c>
      <c r="P3694">
        <f t="shared" si="685"/>
        <v>3.15E-2</v>
      </c>
      <c r="Q3694" t="str">
        <f t="shared" si="690"/>
        <v>theater</v>
      </c>
      <c r="R3694" t="str">
        <f t="shared" si="687"/>
        <v>plays</v>
      </c>
      <c r="S3694" s="11">
        <f t="shared" si="688"/>
        <v>41891.96503472222</v>
      </c>
      <c r="T3694" s="11">
        <f t="shared" si="689"/>
        <v>41901</v>
      </c>
    </row>
    <row r="3695" spans="1:20" ht="42.75" x14ac:dyDescent="0.4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686"/>
        <v>0.77441860465116275</v>
      </c>
      <c r="P3695">
        <f t="shared" si="685"/>
        <v>0.43</v>
      </c>
      <c r="Q3695" t="str">
        <f t="shared" si="690"/>
        <v>theater</v>
      </c>
      <c r="R3695" t="str">
        <f t="shared" si="687"/>
        <v>plays</v>
      </c>
      <c r="S3695" s="11">
        <f t="shared" si="688"/>
        <v>42309.191307870366</v>
      </c>
      <c r="T3695" s="11">
        <f t="shared" si="689"/>
        <v>42338.9375</v>
      </c>
    </row>
    <row r="3696" spans="1:20" ht="42.75" x14ac:dyDescent="0.4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686"/>
        <v>0.93085106382978722</v>
      </c>
      <c r="P3696">
        <f t="shared" si="685"/>
        <v>11.291291291291291</v>
      </c>
      <c r="Q3696" t="str">
        <f t="shared" si="690"/>
        <v>theater</v>
      </c>
      <c r="R3696" t="str">
        <f t="shared" si="687"/>
        <v>plays</v>
      </c>
      <c r="S3696" s="11">
        <f t="shared" si="688"/>
        <v>42490.133877314816</v>
      </c>
      <c r="T3696" s="11">
        <f t="shared" si="689"/>
        <v>42527.083333333328</v>
      </c>
    </row>
    <row r="3697" spans="1:20" ht="57" x14ac:dyDescent="0.4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686"/>
        <v>0.99875156054931336</v>
      </c>
      <c r="P3697">
        <f t="shared" si="685"/>
        <v>1.1442857142857144</v>
      </c>
      <c r="Q3697" t="str">
        <f t="shared" si="690"/>
        <v>theater</v>
      </c>
      <c r="R3697" t="str">
        <f t="shared" si="687"/>
        <v>plays</v>
      </c>
      <c r="S3697" s="11">
        <f t="shared" si="688"/>
        <v>41995.870486111111</v>
      </c>
      <c r="T3697" s="11">
        <f t="shared" si="689"/>
        <v>42015.870486111111</v>
      </c>
    </row>
    <row r="3698" spans="1:20" ht="42.75" x14ac:dyDescent="0.4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686"/>
        <v>0.64516129032258063</v>
      </c>
      <c r="P3698">
        <f t="shared" si="685"/>
        <v>0.77500000000000002</v>
      </c>
      <c r="Q3698" t="str">
        <f t="shared" si="690"/>
        <v>theater</v>
      </c>
      <c r="R3698" t="str">
        <f t="shared" si="687"/>
        <v>plays</v>
      </c>
      <c r="S3698" s="11">
        <f t="shared" si="688"/>
        <v>41988.617083333331</v>
      </c>
      <c r="T3698" s="11">
        <f t="shared" si="689"/>
        <v>42048.617083333331</v>
      </c>
    </row>
    <row r="3699" spans="1:20" ht="42.75" x14ac:dyDescent="0.4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686"/>
        <v>0.92592592592592593</v>
      </c>
      <c r="P3699">
        <f t="shared" si="685"/>
        <v>1.08</v>
      </c>
      <c r="Q3699" t="str">
        <f t="shared" si="690"/>
        <v>theater</v>
      </c>
      <c r="R3699" t="str">
        <f t="shared" si="687"/>
        <v>plays</v>
      </c>
      <c r="S3699" s="11">
        <f t="shared" si="688"/>
        <v>42479.465833333335</v>
      </c>
      <c r="T3699" s="11">
        <f t="shared" si="689"/>
        <v>42500.465833333335</v>
      </c>
    </row>
    <row r="3700" spans="1:20" ht="42.75" x14ac:dyDescent="0.4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686"/>
        <v>0.90481360839667024</v>
      </c>
      <c r="P3700">
        <f t="shared" si="685"/>
        <v>2.7629999999999999</v>
      </c>
      <c r="Q3700" t="str">
        <f t="shared" si="690"/>
        <v>theater</v>
      </c>
      <c r="R3700" t="str">
        <f t="shared" si="687"/>
        <v>plays</v>
      </c>
      <c r="S3700" s="11">
        <f t="shared" si="688"/>
        <v>42401.806562500002</v>
      </c>
      <c r="T3700" s="11">
        <f t="shared" si="689"/>
        <v>42431.806562500002</v>
      </c>
    </row>
    <row r="3701" spans="1:20" ht="42.75" x14ac:dyDescent="0.4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686"/>
        <v>0.99206349206349209</v>
      </c>
      <c r="P3701">
        <f t="shared" si="685"/>
        <v>0.504</v>
      </c>
      <c r="Q3701" t="str">
        <f t="shared" si="690"/>
        <v>theater</v>
      </c>
      <c r="R3701" t="str">
        <f t="shared" si="687"/>
        <v>plays</v>
      </c>
      <c r="S3701" s="11">
        <f t="shared" si="688"/>
        <v>41897.602037037039</v>
      </c>
      <c r="T3701" s="11">
        <f t="shared" si="689"/>
        <v>41927.602037037039</v>
      </c>
    </row>
    <row r="3702" spans="1:20" ht="28.5" x14ac:dyDescent="0.4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686"/>
        <v>0.82508250825082508</v>
      </c>
      <c r="P3702">
        <f t="shared" si="685"/>
        <v>0.2424</v>
      </c>
      <c r="Q3702" t="str">
        <f t="shared" si="690"/>
        <v>theater</v>
      </c>
      <c r="R3702" t="str">
        <f t="shared" si="687"/>
        <v>plays</v>
      </c>
      <c r="S3702" s="11">
        <f t="shared" si="688"/>
        <v>41882.585648148146</v>
      </c>
      <c r="T3702" s="11">
        <f t="shared" si="689"/>
        <v>41912.666666666664</v>
      </c>
    </row>
    <row r="3703" spans="1:20" ht="42.75" x14ac:dyDescent="0.4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686"/>
        <v>0.99667774086378735</v>
      </c>
      <c r="P3703">
        <f t="shared" si="685"/>
        <v>3.01</v>
      </c>
      <c r="Q3703" t="str">
        <f t="shared" si="690"/>
        <v>theater</v>
      </c>
      <c r="R3703" t="str">
        <f t="shared" si="687"/>
        <v>plays</v>
      </c>
      <c r="S3703" s="11">
        <f t="shared" si="688"/>
        <v>42129.541585648149</v>
      </c>
      <c r="T3703" s="11">
        <f t="shared" si="689"/>
        <v>42159.541585648149</v>
      </c>
    </row>
    <row r="3704" spans="1:20" ht="42.75" x14ac:dyDescent="0.4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686"/>
        <v>0.91603053435114501</v>
      </c>
      <c r="P3704">
        <f t="shared" si="685"/>
        <v>2.1833333333333331</v>
      </c>
      <c r="Q3704" t="str">
        <f t="shared" si="690"/>
        <v>theater</v>
      </c>
      <c r="R3704" t="str">
        <f t="shared" si="687"/>
        <v>plays</v>
      </c>
      <c r="S3704" s="11">
        <f t="shared" si="688"/>
        <v>42524.53800925926</v>
      </c>
      <c r="T3704" s="11">
        <f t="shared" si="689"/>
        <v>42561.957638888889</v>
      </c>
    </row>
    <row r="3705" spans="1:20" ht="42.75" x14ac:dyDescent="0.4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686"/>
        <v>0.81018518518518523</v>
      </c>
      <c r="P3705">
        <f t="shared" si="685"/>
        <v>0.432</v>
      </c>
      <c r="Q3705" t="str">
        <f t="shared" si="690"/>
        <v>theater</v>
      </c>
      <c r="R3705" t="str">
        <f t="shared" si="687"/>
        <v>plays</v>
      </c>
      <c r="S3705" s="11">
        <f t="shared" si="688"/>
        <v>42556.504490740743</v>
      </c>
      <c r="T3705" s="11">
        <f t="shared" si="689"/>
        <v>42595.290972222225</v>
      </c>
    </row>
    <row r="3706" spans="1:20" ht="42.75" x14ac:dyDescent="0.4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686"/>
        <v>0.73347839906114765</v>
      </c>
      <c r="P3706">
        <f t="shared" si="685"/>
        <v>0.38953333333333334</v>
      </c>
      <c r="Q3706" t="str">
        <f t="shared" si="690"/>
        <v>theater</v>
      </c>
      <c r="R3706" t="str">
        <f t="shared" si="687"/>
        <v>plays</v>
      </c>
      <c r="S3706" s="11">
        <f t="shared" si="688"/>
        <v>42461.689745370371</v>
      </c>
      <c r="T3706" s="11">
        <f t="shared" si="689"/>
        <v>42521.689745370371</v>
      </c>
    </row>
    <row r="3707" spans="1:20" ht="42.75" x14ac:dyDescent="0.4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686"/>
        <v>0.96649572649572646</v>
      </c>
      <c r="P3707">
        <f t="shared" si="685"/>
        <v>9.75</v>
      </c>
      <c r="Q3707" t="str">
        <f t="shared" si="690"/>
        <v>theater</v>
      </c>
      <c r="R3707" t="str">
        <f t="shared" si="687"/>
        <v>plays</v>
      </c>
      <c r="S3707" s="11">
        <f t="shared" si="688"/>
        <v>41792.542986111112</v>
      </c>
      <c r="T3707" s="11">
        <f t="shared" si="689"/>
        <v>41813.75</v>
      </c>
    </row>
    <row r="3708" spans="1:20" ht="42.75" x14ac:dyDescent="0.4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686"/>
        <v>0.82417582417582413</v>
      </c>
      <c r="P3708">
        <f t="shared" si="685"/>
        <v>0.64379200565970995</v>
      </c>
      <c r="Q3708" t="str">
        <f t="shared" si="690"/>
        <v>theater</v>
      </c>
      <c r="R3708" t="str">
        <f t="shared" si="687"/>
        <v>plays</v>
      </c>
      <c r="S3708" s="11">
        <f t="shared" si="688"/>
        <v>41879.913761574076</v>
      </c>
      <c r="T3708" s="11">
        <f t="shared" si="689"/>
        <v>41894.913761574076</v>
      </c>
    </row>
    <row r="3709" spans="1:20" ht="42.75" x14ac:dyDescent="0.4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686"/>
        <v>0.5376344086021505</v>
      </c>
      <c r="P3709">
        <f t="shared" si="685"/>
        <v>1.24</v>
      </c>
      <c r="Q3709" t="str">
        <f t="shared" si="690"/>
        <v>theater</v>
      </c>
      <c r="R3709" t="str">
        <f t="shared" si="687"/>
        <v>plays</v>
      </c>
      <c r="S3709" s="11">
        <f t="shared" si="688"/>
        <v>42552.048356481479</v>
      </c>
      <c r="T3709" s="11">
        <f t="shared" si="689"/>
        <v>42573.226388888885</v>
      </c>
    </row>
    <row r="3710" spans="1:20" ht="42.75" x14ac:dyDescent="0.4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686"/>
        <v>0.33333333333333331</v>
      </c>
      <c r="P3710">
        <f t="shared" ref="P3710:P3734" si="691">AVERAGE($E3710/$D3709)</f>
        <v>2.1</v>
      </c>
      <c r="Q3710" t="str">
        <f t="shared" si="690"/>
        <v>theater</v>
      </c>
      <c r="R3710" t="str">
        <f t="shared" si="687"/>
        <v>plays</v>
      </c>
      <c r="S3710" s="11">
        <f t="shared" si="688"/>
        <v>41810.142199074071</v>
      </c>
      <c r="T3710" s="11">
        <f t="shared" si="689"/>
        <v>41824.142199074071</v>
      </c>
    </row>
    <row r="3711" spans="1:20" ht="42.75" x14ac:dyDescent="0.4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686"/>
        <v>0.92378752886836024</v>
      </c>
      <c r="P3711">
        <f t="shared" si="691"/>
        <v>1.5464285714285715</v>
      </c>
      <c r="Q3711" t="str">
        <f t="shared" si="690"/>
        <v>theater</v>
      </c>
      <c r="R3711" t="str">
        <f t="shared" si="687"/>
        <v>plays</v>
      </c>
      <c r="S3711" s="11">
        <f t="shared" si="688"/>
        <v>41785.707708333335</v>
      </c>
      <c r="T3711" s="11">
        <f t="shared" si="689"/>
        <v>41815.707708333335</v>
      </c>
    </row>
    <row r="3712" spans="1:20" ht="28.5" x14ac:dyDescent="0.4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686"/>
        <v>0.70844686648501365</v>
      </c>
      <c r="P3712">
        <f t="shared" si="691"/>
        <v>1.835</v>
      </c>
      <c r="Q3712" t="str">
        <f t="shared" si="690"/>
        <v>theater</v>
      </c>
      <c r="R3712" t="str">
        <f t="shared" si="687"/>
        <v>plays</v>
      </c>
      <c r="S3712" s="11">
        <f t="shared" si="688"/>
        <v>42072.576249999998</v>
      </c>
      <c r="T3712" s="11">
        <f t="shared" si="689"/>
        <v>42097.576249999998</v>
      </c>
    </row>
    <row r="3713" spans="1:20" ht="28.5" x14ac:dyDescent="0.4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686"/>
        <v>0.8771929824561403</v>
      </c>
      <c r="P3713">
        <f t="shared" si="691"/>
        <v>0.43846153846153846</v>
      </c>
      <c r="Q3713" t="str">
        <f t="shared" si="690"/>
        <v>theater</v>
      </c>
      <c r="R3713" t="str">
        <f t="shared" si="687"/>
        <v>plays</v>
      </c>
      <c r="S3713" s="11">
        <f t="shared" si="688"/>
        <v>41779.724224537036</v>
      </c>
      <c r="T3713" s="11">
        <f t="shared" si="689"/>
        <v>41805.666666666664</v>
      </c>
    </row>
    <row r="3714" spans="1:20" ht="42.75" x14ac:dyDescent="0.4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si="686"/>
        <v>0.65047701647875111</v>
      </c>
      <c r="P3714">
        <f t="shared" si="691"/>
        <v>23.06</v>
      </c>
      <c r="Q3714" t="str">
        <f t="shared" si="690"/>
        <v>theater</v>
      </c>
      <c r="R3714" t="str">
        <f t="shared" si="687"/>
        <v>plays</v>
      </c>
      <c r="S3714" s="11">
        <f t="shared" si="688"/>
        <v>42134.172071759262</v>
      </c>
      <c r="T3714" s="11">
        <f t="shared" si="689"/>
        <v>42155.290972222225</v>
      </c>
    </row>
    <row r="3715" spans="1:20" ht="42.75" x14ac:dyDescent="0.4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ref="O3715:O3778" si="692">$D3715/$E3715</f>
        <v>0.98522167487684731</v>
      </c>
      <c r="P3715">
        <f t="shared" si="691"/>
        <v>0.27066666666666667</v>
      </c>
      <c r="Q3715" t="str">
        <f t="shared" si="690"/>
        <v>theater</v>
      </c>
      <c r="R3715" t="str">
        <f t="shared" ref="R3715:R3749" si="693">RIGHT(N3715,5)</f>
        <v>plays</v>
      </c>
      <c r="S3715" s="11">
        <f t="shared" ref="S3715:S3778" si="694">(((J3715/60)/60)/24)+DATE(1970,1,1)</f>
        <v>42505.738032407404</v>
      </c>
      <c r="T3715" s="11">
        <f t="shared" ref="T3715:T3778" si="695">(((I3715/60)/60)/24)+DATE(1970,1,1)</f>
        <v>42525.738032407404</v>
      </c>
    </row>
    <row r="3716" spans="1:20" ht="42.75" x14ac:dyDescent="0.4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692"/>
        <v>0.97703957010258913</v>
      </c>
      <c r="P3716">
        <f t="shared" si="691"/>
        <v>5.1174999999999997</v>
      </c>
      <c r="Q3716" t="str">
        <f t="shared" si="690"/>
        <v>theater</v>
      </c>
      <c r="R3716" t="str">
        <f t="shared" si="693"/>
        <v>plays</v>
      </c>
      <c r="S3716" s="11">
        <f t="shared" si="694"/>
        <v>42118.556331018524</v>
      </c>
      <c r="T3716" s="11">
        <f t="shared" si="695"/>
        <v>42150.165972222225</v>
      </c>
    </row>
    <row r="3717" spans="1:20" ht="42.75" x14ac:dyDescent="0.4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692"/>
        <v>0.97493036211699169</v>
      </c>
      <c r="P3717">
        <f t="shared" si="691"/>
        <v>0.35899999999999999</v>
      </c>
      <c r="Q3717" t="str">
        <f t="shared" si="690"/>
        <v>theater</v>
      </c>
      <c r="R3717" t="str">
        <f t="shared" si="693"/>
        <v>plays</v>
      </c>
      <c r="S3717" s="11">
        <f t="shared" si="694"/>
        <v>42036.995590277773</v>
      </c>
      <c r="T3717" s="11">
        <f t="shared" si="695"/>
        <v>42094.536111111112</v>
      </c>
    </row>
    <row r="3718" spans="1:20" ht="42.75" x14ac:dyDescent="0.4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692"/>
        <v>0.6420545746388443</v>
      </c>
      <c r="P3718">
        <f t="shared" si="691"/>
        <v>0.35599999999999998</v>
      </c>
      <c r="Q3718" t="str">
        <f t="shared" si="690"/>
        <v>theater</v>
      </c>
      <c r="R3718" t="str">
        <f t="shared" si="693"/>
        <v>plays</v>
      </c>
      <c r="S3718" s="11">
        <f t="shared" si="694"/>
        <v>42360.887835648144</v>
      </c>
      <c r="T3718" s="11">
        <f t="shared" si="695"/>
        <v>42390.887835648144</v>
      </c>
    </row>
    <row r="3719" spans="1:20" ht="42.75" x14ac:dyDescent="0.4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692"/>
        <v>0.99255583126550873</v>
      </c>
      <c r="P3719">
        <f t="shared" si="691"/>
        <v>5.0374999999999996</v>
      </c>
      <c r="Q3719" t="str">
        <f t="shared" si="690"/>
        <v>theater</v>
      </c>
      <c r="R3719" t="str">
        <f t="shared" si="693"/>
        <v>plays</v>
      </c>
      <c r="S3719" s="11">
        <f t="shared" si="694"/>
        <v>42102.866307870368</v>
      </c>
      <c r="T3719" s="11">
        <f t="shared" si="695"/>
        <v>42133.866307870368</v>
      </c>
    </row>
    <row r="3720" spans="1:20" ht="42.75" x14ac:dyDescent="0.4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692"/>
        <v>0.41771094402673348</v>
      </c>
      <c r="P3720">
        <f t="shared" si="691"/>
        <v>0.29925000000000002</v>
      </c>
      <c r="Q3720" t="str">
        <f t="shared" si="690"/>
        <v>theater</v>
      </c>
      <c r="R3720" t="str">
        <f t="shared" si="693"/>
        <v>plays</v>
      </c>
      <c r="S3720" s="11">
        <f t="shared" si="694"/>
        <v>42032.716145833328</v>
      </c>
      <c r="T3720" s="11">
        <f t="shared" si="695"/>
        <v>42062.716145833328</v>
      </c>
    </row>
    <row r="3721" spans="1:20" ht="28.5" x14ac:dyDescent="0.4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692"/>
        <v>0.47619047619047616</v>
      </c>
      <c r="P3721">
        <f t="shared" si="691"/>
        <v>0.84</v>
      </c>
      <c r="Q3721" t="str">
        <f t="shared" si="690"/>
        <v>theater</v>
      </c>
      <c r="R3721" t="str">
        <f t="shared" si="693"/>
        <v>plays</v>
      </c>
      <c r="S3721" s="11">
        <f t="shared" si="694"/>
        <v>42147.729930555557</v>
      </c>
      <c r="T3721" s="11">
        <f t="shared" si="695"/>
        <v>42177.729930555557</v>
      </c>
    </row>
    <row r="3722" spans="1:20" ht="28.5" x14ac:dyDescent="0.4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692"/>
        <v>0.95679907219483906</v>
      </c>
      <c r="P3722">
        <f t="shared" si="691"/>
        <v>17.245000000000001</v>
      </c>
      <c r="Q3722" t="str">
        <f t="shared" si="690"/>
        <v>theater</v>
      </c>
      <c r="R3722" t="str">
        <f t="shared" si="693"/>
        <v>plays</v>
      </c>
      <c r="S3722" s="11">
        <f t="shared" si="694"/>
        <v>42165.993125000001</v>
      </c>
      <c r="T3722" s="11">
        <f t="shared" si="695"/>
        <v>42187.993125000001</v>
      </c>
    </row>
    <row r="3723" spans="1:20" ht="42.75" x14ac:dyDescent="0.4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692"/>
        <v>0.99206349206349209</v>
      </c>
      <c r="P3723">
        <f t="shared" si="691"/>
        <v>1.5272727272727273</v>
      </c>
      <c r="Q3723" t="str">
        <f t="shared" si="690"/>
        <v>theater</v>
      </c>
      <c r="R3723" t="str">
        <f t="shared" si="693"/>
        <v>plays</v>
      </c>
      <c r="S3723" s="11">
        <f t="shared" si="694"/>
        <v>41927.936157407406</v>
      </c>
      <c r="T3723" s="11">
        <f t="shared" si="695"/>
        <v>41948.977824074071</v>
      </c>
    </row>
    <row r="3724" spans="1:20" ht="57" x14ac:dyDescent="0.4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692"/>
        <v>0.89928057553956831</v>
      </c>
      <c r="P3724">
        <f t="shared" si="691"/>
        <v>0.33360000000000001</v>
      </c>
      <c r="Q3724" t="str">
        <f t="shared" si="690"/>
        <v>theater</v>
      </c>
      <c r="R3724" t="str">
        <f t="shared" si="693"/>
        <v>plays</v>
      </c>
      <c r="S3724" s="11">
        <f t="shared" si="694"/>
        <v>42381.671840277777</v>
      </c>
      <c r="T3724" s="11">
        <f t="shared" si="695"/>
        <v>42411.957638888889</v>
      </c>
    </row>
    <row r="3725" spans="1:20" ht="28.5" x14ac:dyDescent="0.4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692"/>
        <v>0.97996515679442509</v>
      </c>
      <c r="P3725">
        <f t="shared" si="691"/>
        <v>3.0613333333333332</v>
      </c>
      <c r="Q3725" t="str">
        <f t="shared" si="690"/>
        <v>theater</v>
      </c>
      <c r="R3725" t="str">
        <f t="shared" si="693"/>
        <v>plays</v>
      </c>
      <c r="S3725" s="11">
        <f t="shared" si="694"/>
        <v>41943.753032407411</v>
      </c>
      <c r="T3725" s="11">
        <f t="shared" si="695"/>
        <v>41973.794699074075</v>
      </c>
    </row>
    <row r="3726" spans="1:20" ht="42.75" x14ac:dyDescent="0.4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692"/>
        <v>0.97515619507659512</v>
      </c>
      <c r="P3726">
        <f t="shared" si="691"/>
        <v>0.97989999999999999</v>
      </c>
      <c r="Q3726" t="str">
        <f t="shared" si="690"/>
        <v>theater</v>
      </c>
      <c r="R3726" t="str">
        <f t="shared" si="693"/>
        <v>plays</v>
      </c>
      <c r="S3726" s="11">
        <f t="shared" si="694"/>
        <v>42465.491435185191</v>
      </c>
      <c r="T3726" s="11">
        <f t="shared" si="695"/>
        <v>42494.958333333328</v>
      </c>
    </row>
    <row r="3727" spans="1:20" ht="42.75" x14ac:dyDescent="0.4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692"/>
        <v>0.78740157480314965</v>
      </c>
      <c r="P3727">
        <f t="shared" si="691"/>
        <v>8.8604651162790704E-2</v>
      </c>
      <c r="Q3727" t="str">
        <f t="shared" si="690"/>
        <v>theater</v>
      </c>
      <c r="R3727" t="str">
        <f t="shared" si="693"/>
        <v>plays</v>
      </c>
      <c r="S3727" s="11">
        <f t="shared" si="694"/>
        <v>42401.945219907408</v>
      </c>
      <c r="T3727" s="11">
        <f t="shared" si="695"/>
        <v>42418.895833333328</v>
      </c>
    </row>
    <row r="3728" spans="1:20" ht="42.75" x14ac:dyDescent="0.4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692"/>
        <v>0.29524140326502257</v>
      </c>
      <c r="P3728">
        <f t="shared" si="691"/>
        <v>9.5966666666666658</v>
      </c>
      <c r="Q3728" t="str">
        <f t="shared" si="690"/>
        <v>theater</v>
      </c>
      <c r="R3728" t="str">
        <f t="shared" si="693"/>
        <v>plays</v>
      </c>
      <c r="S3728" s="11">
        <f t="shared" si="694"/>
        <v>42462.140868055561</v>
      </c>
      <c r="T3728" s="11">
        <f t="shared" si="695"/>
        <v>42489.875</v>
      </c>
    </row>
    <row r="3729" spans="1:20" ht="42.75" x14ac:dyDescent="0.4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692"/>
        <v>0.99255583126550873</v>
      </c>
      <c r="P3729">
        <f t="shared" si="691"/>
        <v>2.3705882352941177</v>
      </c>
      <c r="Q3729" t="str">
        <f t="shared" si="690"/>
        <v>theater</v>
      </c>
      <c r="R3729" t="str">
        <f t="shared" si="693"/>
        <v>plays</v>
      </c>
      <c r="S3729" s="11">
        <f t="shared" si="694"/>
        <v>42632.348310185189</v>
      </c>
      <c r="T3729" s="11">
        <f t="shared" si="695"/>
        <v>42663.204861111109</v>
      </c>
    </row>
    <row r="3730" spans="1:20" ht="42.75" x14ac:dyDescent="0.4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692"/>
        <v>10.741138560687434</v>
      </c>
      <c r="P3730">
        <f t="shared" si="691"/>
        <v>0.93100000000000005</v>
      </c>
      <c r="Q3730" t="str">
        <f t="shared" si="690"/>
        <v>theater</v>
      </c>
      <c r="R3730" t="str">
        <f t="shared" si="693"/>
        <v>plays</v>
      </c>
      <c r="S3730" s="11">
        <f t="shared" si="694"/>
        <v>42205.171018518522</v>
      </c>
      <c r="T3730" s="11">
        <f t="shared" si="695"/>
        <v>42235.171018518522</v>
      </c>
    </row>
    <row r="3731" spans="1:20" ht="42.75" x14ac:dyDescent="0.4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692"/>
        <v>13.812154696132596</v>
      </c>
      <c r="P3731">
        <f t="shared" si="691"/>
        <v>1.8100000000000002E-2</v>
      </c>
      <c r="Q3731" t="str">
        <f t="shared" si="690"/>
        <v>theater</v>
      </c>
      <c r="R3731" t="str">
        <f t="shared" si="693"/>
        <v>plays</v>
      </c>
      <c r="S3731" s="11">
        <f t="shared" si="694"/>
        <v>42041.205000000002</v>
      </c>
      <c r="T3731" s="11">
        <f t="shared" si="695"/>
        <v>42086.16333333333</v>
      </c>
    </row>
    <row r="3732" spans="1:20" ht="42.75" x14ac:dyDescent="0.4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692"/>
        <v>10</v>
      </c>
      <c r="P3732">
        <f t="shared" si="691"/>
        <v>0.02</v>
      </c>
      <c r="Q3732" t="str">
        <f t="shared" si="690"/>
        <v>theater</v>
      </c>
      <c r="R3732" t="str">
        <f t="shared" si="693"/>
        <v>plays</v>
      </c>
      <c r="S3732" s="11">
        <f t="shared" si="694"/>
        <v>42203.677766203706</v>
      </c>
      <c r="T3732" s="11">
        <f t="shared" si="695"/>
        <v>42233.677766203706</v>
      </c>
    </row>
    <row r="3733" spans="1:20" ht="42.75" x14ac:dyDescent="0.4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692"/>
        <v>8.870967741935484</v>
      </c>
      <c r="P3733">
        <f t="shared" si="691"/>
        <v>0.62</v>
      </c>
      <c r="Q3733" t="str">
        <f t="shared" si="690"/>
        <v>theater</v>
      </c>
      <c r="R3733" t="str">
        <f t="shared" si="693"/>
        <v>plays</v>
      </c>
      <c r="S3733" s="11">
        <f t="shared" si="694"/>
        <v>41983.752847222218</v>
      </c>
      <c r="T3733" s="11">
        <f t="shared" si="695"/>
        <v>42014.140972222223</v>
      </c>
    </row>
    <row r="3734" spans="1:20" ht="42.75" x14ac:dyDescent="0.4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692"/>
        <v>6.4885496183206106</v>
      </c>
      <c r="P3734">
        <f t="shared" si="691"/>
        <v>2.3818181818181818E-2</v>
      </c>
      <c r="Q3734" t="str">
        <f t="shared" si="690"/>
        <v>theater</v>
      </c>
      <c r="R3734" t="str">
        <f t="shared" si="693"/>
        <v>plays</v>
      </c>
      <c r="S3734" s="11">
        <f t="shared" si="694"/>
        <v>41968.677465277782</v>
      </c>
      <c r="T3734" s="11">
        <f t="shared" si="695"/>
        <v>42028.5</v>
      </c>
    </row>
    <row r="3735" spans="1:20" ht="42.75" x14ac:dyDescent="0.4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 t="str">
        <f>IFERROR($D3735/$E3735,"0")</f>
        <v>0</v>
      </c>
      <c r="P3735">
        <f>AVERAGE(E3735,D3735)</f>
        <v>750</v>
      </c>
      <c r="Q3735" t="str">
        <f t="shared" si="690"/>
        <v>theater</v>
      </c>
      <c r="R3735" t="str">
        <f t="shared" si="693"/>
        <v>plays</v>
      </c>
      <c r="S3735" s="11">
        <f t="shared" si="694"/>
        <v>42103.024398148147</v>
      </c>
      <c r="T3735" s="11">
        <f t="shared" si="695"/>
        <v>42112.9375</v>
      </c>
    </row>
    <row r="3736" spans="1:20" ht="42.75" x14ac:dyDescent="0.4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692"/>
        <v>3.5128805620608898</v>
      </c>
      <c r="P3736">
        <f t="shared" ref="P3736:P3742" si="696">AVERAGE($E3736/$D3735)</f>
        <v>0.28466666666666668</v>
      </c>
      <c r="Q3736" t="str">
        <f t="shared" si="690"/>
        <v>theater</v>
      </c>
      <c r="R3736" t="str">
        <f t="shared" si="693"/>
        <v>plays</v>
      </c>
      <c r="S3736" s="11">
        <f t="shared" si="694"/>
        <v>42089.901574074072</v>
      </c>
      <c r="T3736" s="11">
        <f t="shared" si="695"/>
        <v>42149.901574074072</v>
      </c>
    </row>
    <row r="3737" spans="1:20" ht="28.5" x14ac:dyDescent="0.4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692"/>
        <v>7.5</v>
      </c>
      <c r="P3737">
        <f t="shared" si="696"/>
        <v>1.3333333333333334E-2</v>
      </c>
      <c r="Q3737" t="str">
        <f t="shared" si="690"/>
        <v>theater</v>
      </c>
      <c r="R3737" t="str">
        <f t="shared" si="693"/>
        <v>plays</v>
      </c>
      <c r="S3737" s="11">
        <f t="shared" si="694"/>
        <v>42122.693159722221</v>
      </c>
      <c r="T3737" s="11">
        <f t="shared" si="695"/>
        <v>42152.693159722221</v>
      </c>
    </row>
    <row r="3738" spans="1:20" ht="42.75" x14ac:dyDescent="0.4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692"/>
        <v>150</v>
      </c>
      <c r="P3738">
        <f t="shared" si="696"/>
        <v>6.6666666666666666E-2</v>
      </c>
      <c r="Q3738" t="str">
        <f t="shared" si="690"/>
        <v>theater</v>
      </c>
      <c r="R3738" t="str">
        <f t="shared" si="693"/>
        <v>plays</v>
      </c>
      <c r="S3738" s="11">
        <f t="shared" si="694"/>
        <v>42048.711724537032</v>
      </c>
      <c r="T3738" s="11">
        <f t="shared" si="695"/>
        <v>42086.75</v>
      </c>
    </row>
    <row r="3739" spans="1:20" ht="28.5" x14ac:dyDescent="0.4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692"/>
        <v>4.666666666666667</v>
      </c>
      <c r="P3739">
        <f t="shared" si="696"/>
        <v>0.1</v>
      </c>
      <c r="Q3739" t="str">
        <f t="shared" si="690"/>
        <v>theater</v>
      </c>
      <c r="R3739" t="str">
        <f t="shared" si="693"/>
        <v>plays</v>
      </c>
      <c r="S3739" s="11">
        <f t="shared" si="694"/>
        <v>42297.691006944442</v>
      </c>
      <c r="T3739" s="11">
        <f t="shared" si="695"/>
        <v>42320.290972222225</v>
      </c>
    </row>
    <row r="3740" spans="1:20" ht="28.5" x14ac:dyDescent="0.4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692"/>
        <v>5.5555555555555554</v>
      </c>
      <c r="P3740">
        <f t="shared" si="696"/>
        <v>0.38571428571428573</v>
      </c>
      <c r="Q3740" t="str">
        <f t="shared" si="690"/>
        <v>theater</v>
      </c>
      <c r="R3740" t="str">
        <f t="shared" si="693"/>
        <v>plays</v>
      </c>
      <c r="S3740" s="11">
        <f t="shared" si="694"/>
        <v>41813.938715277778</v>
      </c>
      <c r="T3740" s="11">
        <f t="shared" si="695"/>
        <v>41835.916666666664</v>
      </c>
    </row>
    <row r="3741" spans="1:20" ht="42.75" x14ac:dyDescent="0.4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692"/>
        <v>4.9689440993788816</v>
      </c>
      <c r="P3741">
        <f t="shared" si="696"/>
        <v>0.53666666666666663</v>
      </c>
      <c r="Q3741" t="str">
        <f t="shared" si="690"/>
        <v>theater</v>
      </c>
      <c r="R3741" t="str">
        <f t="shared" si="693"/>
        <v>plays</v>
      </c>
      <c r="S3741" s="11">
        <f t="shared" si="694"/>
        <v>42548.449861111112</v>
      </c>
      <c r="T3741" s="11">
        <f t="shared" si="695"/>
        <v>42568.449861111112</v>
      </c>
    </row>
    <row r="3742" spans="1:20" ht="42.75" x14ac:dyDescent="0.4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692"/>
        <v>5.5865921787709496</v>
      </c>
      <c r="P3742">
        <f t="shared" si="696"/>
        <v>8.9499999999999996E-2</v>
      </c>
      <c r="Q3742" t="str">
        <f t="shared" si="690"/>
        <v>theater</v>
      </c>
      <c r="R3742" t="str">
        <f t="shared" si="693"/>
        <v>plays</v>
      </c>
      <c r="S3742" s="11">
        <f t="shared" si="694"/>
        <v>41833.089756944442</v>
      </c>
      <c r="T3742" s="11">
        <f t="shared" si="695"/>
        <v>41863.079143518517</v>
      </c>
    </row>
    <row r="3743" spans="1:20" ht="42.75" x14ac:dyDescent="0.4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 t="str">
        <f>IFERROR($D3743/$E3743,"0")</f>
        <v>0</v>
      </c>
      <c r="P3743">
        <f>AVERAGE(E3743,D3743)</f>
        <v>10000</v>
      </c>
      <c r="Q3743" t="str">
        <f t="shared" ref="Q3743:Q3806" si="697">LEFT(N3743,7)</f>
        <v>theater</v>
      </c>
      <c r="R3743" t="str">
        <f t="shared" si="693"/>
        <v>plays</v>
      </c>
      <c r="S3743" s="11">
        <f t="shared" si="694"/>
        <v>42325.920717592591</v>
      </c>
      <c r="T3743" s="11">
        <f t="shared" si="695"/>
        <v>42355.920717592591</v>
      </c>
    </row>
    <row r="3744" spans="1:20" ht="42.75" x14ac:dyDescent="0.4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692"/>
        <v>50</v>
      </c>
      <c r="P3744">
        <f>AVERAGE($E3744/$D3743)</f>
        <v>5.0000000000000001E-3</v>
      </c>
      <c r="Q3744" t="str">
        <f t="shared" si="697"/>
        <v>theater</v>
      </c>
      <c r="R3744" t="str">
        <f t="shared" si="693"/>
        <v>plays</v>
      </c>
      <c r="S3744" s="11">
        <f t="shared" si="694"/>
        <v>41858.214629629627</v>
      </c>
      <c r="T3744" s="11">
        <f t="shared" si="695"/>
        <v>41888.214629629627</v>
      </c>
    </row>
    <row r="3745" spans="1:20" ht="28.5" x14ac:dyDescent="0.4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 t="str">
        <f t="shared" ref="O3745:O3746" si="698">IFERROR($D3745/$E3745,"0")</f>
        <v>0</v>
      </c>
      <c r="P3745">
        <f t="shared" ref="P3745:P3746" si="699">AVERAGE(E3745,D3745)</f>
        <v>1100</v>
      </c>
      <c r="Q3745" t="str">
        <f t="shared" si="697"/>
        <v>theater</v>
      </c>
      <c r="R3745" t="str">
        <f t="shared" si="693"/>
        <v>plays</v>
      </c>
      <c r="S3745" s="11">
        <f t="shared" si="694"/>
        <v>41793.710231481484</v>
      </c>
      <c r="T3745" s="11">
        <f t="shared" si="695"/>
        <v>41823.710231481484</v>
      </c>
    </row>
    <row r="3746" spans="1:20" ht="42.75" x14ac:dyDescent="0.4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 t="str">
        <f t="shared" si="698"/>
        <v>0</v>
      </c>
      <c r="P3746">
        <f t="shared" si="699"/>
        <v>600</v>
      </c>
      <c r="Q3746" t="str">
        <f t="shared" si="697"/>
        <v>theater</v>
      </c>
      <c r="R3746" t="str">
        <f t="shared" si="693"/>
        <v>plays</v>
      </c>
      <c r="S3746" s="11">
        <f t="shared" si="694"/>
        <v>41793.814259259263</v>
      </c>
      <c r="T3746" s="11">
        <f t="shared" si="695"/>
        <v>41825.165972222225</v>
      </c>
    </row>
    <row r="3747" spans="1:20" ht="42.75" x14ac:dyDescent="0.4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692"/>
        <v>10</v>
      </c>
      <c r="P3747">
        <f t="shared" ref="P3747:P3791" si="700">AVERAGE($E3747/$D3746)</f>
        <v>8.3333333333333332E-3</v>
      </c>
      <c r="Q3747" t="str">
        <f t="shared" si="697"/>
        <v>theater</v>
      </c>
      <c r="R3747" t="str">
        <f t="shared" si="693"/>
        <v>plays</v>
      </c>
      <c r="S3747" s="11">
        <f t="shared" si="694"/>
        <v>41831.697939814818</v>
      </c>
      <c r="T3747" s="11">
        <f t="shared" si="695"/>
        <v>41861.697939814818</v>
      </c>
    </row>
    <row r="3748" spans="1:20" x14ac:dyDescent="0.4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692"/>
        <v>42.079207920792079</v>
      </c>
      <c r="P3748">
        <f t="shared" si="700"/>
        <v>2.02</v>
      </c>
      <c r="Q3748" t="str">
        <f t="shared" si="697"/>
        <v>theater</v>
      </c>
      <c r="R3748" t="str">
        <f t="shared" si="693"/>
        <v>plays</v>
      </c>
      <c r="S3748" s="11">
        <f t="shared" si="694"/>
        <v>42621.389340277776</v>
      </c>
      <c r="T3748" s="11">
        <f t="shared" si="695"/>
        <v>42651.389340277776</v>
      </c>
    </row>
    <row r="3749" spans="1:20" ht="28.5" x14ac:dyDescent="0.4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692"/>
        <v>100</v>
      </c>
      <c r="P3749">
        <f t="shared" si="700"/>
        <v>2.9411764705882353E-3</v>
      </c>
      <c r="Q3749" t="str">
        <f t="shared" si="697"/>
        <v>theater</v>
      </c>
      <c r="R3749" t="str">
        <f t="shared" si="693"/>
        <v>plays</v>
      </c>
      <c r="S3749" s="11">
        <f t="shared" si="694"/>
        <v>42164.299722222218</v>
      </c>
      <c r="T3749" s="11">
        <f t="shared" si="695"/>
        <v>42190.957638888889</v>
      </c>
    </row>
    <row r="3750" spans="1:20" ht="42.75" x14ac:dyDescent="0.4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692"/>
        <v>0.96599690880989186</v>
      </c>
      <c r="P3750">
        <f t="shared" si="700"/>
        <v>2.0703999999999998</v>
      </c>
      <c r="Q3750" t="str">
        <f t="shared" si="697"/>
        <v>theater</v>
      </c>
      <c r="R3750" t="str">
        <f>RIGHT(N3750,7)</f>
        <v>musical</v>
      </c>
      <c r="S3750" s="11">
        <f t="shared" si="694"/>
        <v>42395.706435185188</v>
      </c>
      <c r="T3750" s="11">
        <f t="shared" si="695"/>
        <v>42416.249305555553</v>
      </c>
    </row>
    <row r="3751" spans="1:20" ht="42.75" x14ac:dyDescent="0.4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692"/>
        <v>0.95238095238095233</v>
      </c>
      <c r="P3751">
        <f t="shared" si="700"/>
        <v>0.105</v>
      </c>
      <c r="Q3751" t="str">
        <f t="shared" si="697"/>
        <v>theater</v>
      </c>
      <c r="R3751" t="str">
        <f t="shared" ref="R3751:R3809" si="701">RIGHT(N3751,7)</f>
        <v>musical</v>
      </c>
      <c r="S3751" s="11">
        <f t="shared" si="694"/>
        <v>42458.127175925925</v>
      </c>
      <c r="T3751" s="11">
        <f t="shared" si="695"/>
        <v>42489.165972222225</v>
      </c>
    </row>
    <row r="3752" spans="1:20" ht="85.5" x14ac:dyDescent="0.4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692"/>
        <v>0.99552015928322546</v>
      </c>
      <c r="P3752">
        <f t="shared" si="700"/>
        <v>12.054</v>
      </c>
      <c r="Q3752" t="str">
        <f t="shared" si="697"/>
        <v>theater</v>
      </c>
      <c r="R3752" t="str">
        <f t="shared" si="701"/>
        <v>musical</v>
      </c>
      <c r="S3752" s="11">
        <f t="shared" si="694"/>
        <v>42016.981574074074</v>
      </c>
      <c r="T3752" s="11">
        <f t="shared" si="695"/>
        <v>42045.332638888889</v>
      </c>
    </row>
    <row r="3753" spans="1:20" ht="42.75" x14ac:dyDescent="0.4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692"/>
        <v>0.75414781297134237</v>
      </c>
      <c r="P3753">
        <f t="shared" si="700"/>
        <v>0.221</v>
      </c>
      <c r="Q3753" t="str">
        <f t="shared" si="697"/>
        <v>theater</v>
      </c>
      <c r="R3753" t="str">
        <f t="shared" si="701"/>
        <v>musical</v>
      </c>
      <c r="S3753" s="11">
        <f t="shared" si="694"/>
        <v>42403.035567129627</v>
      </c>
      <c r="T3753" s="11">
        <f t="shared" si="695"/>
        <v>42462.993900462956</v>
      </c>
    </row>
    <row r="3754" spans="1:20" ht="57" x14ac:dyDescent="0.4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692"/>
        <v>0.88495575221238942</v>
      </c>
      <c r="P3754">
        <f t="shared" si="700"/>
        <v>0.56499999999999995</v>
      </c>
      <c r="Q3754" t="str">
        <f t="shared" si="697"/>
        <v>theater</v>
      </c>
      <c r="R3754" t="str">
        <f t="shared" si="701"/>
        <v>musical</v>
      </c>
      <c r="S3754" s="11">
        <f t="shared" si="694"/>
        <v>42619.802488425921</v>
      </c>
      <c r="T3754" s="11">
        <f t="shared" si="695"/>
        <v>42659.875</v>
      </c>
    </row>
    <row r="3755" spans="1:20" ht="42.75" x14ac:dyDescent="0.4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692"/>
        <v>0.96767950454809371</v>
      </c>
      <c r="P3755">
        <f t="shared" si="700"/>
        <v>10.334</v>
      </c>
      <c r="Q3755" t="str">
        <f t="shared" si="697"/>
        <v>theater</v>
      </c>
      <c r="R3755" t="str">
        <f t="shared" si="701"/>
        <v>musical</v>
      </c>
      <c r="S3755" s="11">
        <f t="shared" si="694"/>
        <v>42128.824074074073</v>
      </c>
      <c r="T3755" s="11">
        <f t="shared" si="695"/>
        <v>42158</v>
      </c>
    </row>
    <row r="3756" spans="1:20" ht="42.75" x14ac:dyDescent="0.4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692"/>
        <v>0.83333333333333337</v>
      </c>
      <c r="P3756">
        <f t="shared" si="700"/>
        <v>0.6</v>
      </c>
      <c r="Q3756" t="str">
        <f t="shared" si="697"/>
        <v>theater</v>
      </c>
      <c r="R3756" t="str">
        <f t="shared" si="701"/>
        <v>musical</v>
      </c>
      <c r="S3756" s="11">
        <f t="shared" si="694"/>
        <v>41808.881215277775</v>
      </c>
      <c r="T3756" s="11">
        <f t="shared" si="695"/>
        <v>41846.207638888889</v>
      </c>
    </row>
    <row r="3757" spans="1:20" ht="42.75" x14ac:dyDescent="0.4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692"/>
        <v>0.77138849929873776</v>
      </c>
      <c r="P3757">
        <f t="shared" si="700"/>
        <v>0.28520000000000001</v>
      </c>
      <c r="Q3757" t="str">
        <f t="shared" si="697"/>
        <v>theater</v>
      </c>
      <c r="R3757" t="str">
        <f t="shared" si="701"/>
        <v>musical</v>
      </c>
      <c r="S3757" s="11">
        <f t="shared" si="694"/>
        <v>42445.866979166662</v>
      </c>
      <c r="T3757" s="11">
        <f t="shared" si="695"/>
        <v>42475.866979166662</v>
      </c>
    </row>
    <row r="3758" spans="1:20" ht="42.75" x14ac:dyDescent="0.4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692"/>
        <v>0.98901098901098905</v>
      </c>
      <c r="P3758">
        <f t="shared" si="700"/>
        <v>8.2727272727272734</v>
      </c>
      <c r="Q3758" t="str">
        <f t="shared" si="697"/>
        <v>theater</v>
      </c>
      <c r="R3758" t="str">
        <f t="shared" si="701"/>
        <v>musical</v>
      </c>
      <c r="S3758" s="11">
        <f t="shared" si="694"/>
        <v>41771.814791666664</v>
      </c>
      <c r="T3758" s="11">
        <f t="shared" si="695"/>
        <v>41801.814791666664</v>
      </c>
    </row>
    <row r="3759" spans="1:20" ht="42.75" x14ac:dyDescent="0.4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692"/>
        <v>0.92153765139547128</v>
      </c>
      <c r="P3759">
        <f t="shared" si="700"/>
        <v>0.84399999999999997</v>
      </c>
      <c r="Q3759" t="str">
        <f t="shared" si="697"/>
        <v>theater</v>
      </c>
      <c r="R3759" t="str">
        <f t="shared" si="701"/>
        <v>musical</v>
      </c>
      <c r="S3759" s="11">
        <f t="shared" si="694"/>
        <v>41954.850868055553</v>
      </c>
      <c r="T3759" s="11">
        <f t="shared" si="695"/>
        <v>41974.850868055553</v>
      </c>
    </row>
    <row r="3760" spans="1:20" ht="28.5" x14ac:dyDescent="0.4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692"/>
        <v>0.9771986970684039</v>
      </c>
      <c r="P3760">
        <f t="shared" si="700"/>
        <v>0.43857142857142856</v>
      </c>
      <c r="Q3760" t="str">
        <f t="shared" si="697"/>
        <v>theater</v>
      </c>
      <c r="R3760" t="str">
        <f t="shared" si="701"/>
        <v>musical</v>
      </c>
      <c r="S3760" s="11">
        <f t="shared" si="694"/>
        <v>41747.471504629626</v>
      </c>
      <c r="T3760" s="11">
        <f t="shared" si="695"/>
        <v>41778.208333333336</v>
      </c>
    </row>
    <row r="3761" spans="1:20" ht="28.5" x14ac:dyDescent="0.4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692"/>
        <v>0.90707678631765365</v>
      </c>
      <c r="P3761">
        <f t="shared" si="700"/>
        <v>2.9398466666666669</v>
      </c>
      <c r="Q3761" t="str">
        <f t="shared" si="697"/>
        <v>theater</v>
      </c>
      <c r="R3761" t="str">
        <f t="shared" si="701"/>
        <v>musical</v>
      </c>
      <c r="S3761" s="11">
        <f t="shared" si="694"/>
        <v>42182.108252314814</v>
      </c>
      <c r="T3761" s="11">
        <f t="shared" si="695"/>
        <v>42242.108252314814</v>
      </c>
    </row>
    <row r="3762" spans="1:20" ht="42.75" x14ac:dyDescent="0.4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692"/>
        <v>0.98994806732438811</v>
      </c>
      <c r="P3762">
        <f t="shared" si="700"/>
        <v>1.2626925000000002</v>
      </c>
      <c r="Q3762" t="str">
        <f t="shared" si="697"/>
        <v>theater</v>
      </c>
      <c r="R3762" t="str">
        <f t="shared" si="701"/>
        <v>musical</v>
      </c>
      <c r="S3762" s="11">
        <f t="shared" si="694"/>
        <v>41739.525300925925</v>
      </c>
      <c r="T3762" s="11">
        <f t="shared" si="695"/>
        <v>41764.525300925925</v>
      </c>
    </row>
    <row r="3763" spans="1:20" ht="42.75" x14ac:dyDescent="0.4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692"/>
        <v>1</v>
      </c>
      <c r="P3763">
        <f t="shared" si="700"/>
        <v>0.1</v>
      </c>
      <c r="Q3763" t="str">
        <f t="shared" si="697"/>
        <v>theater</v>
      </c>
      <c r="R3763" t="str">
        <f t="shared" si="701"/>
        <v>musical</v>
      </c>
      <c r="S3763" s="11">
        <f t="shared" si="694"/>
        <v>42173.466863425929</v>
      </c>
      <c r="T3763" s="11">
        <f t="shared" si="695"/>
        <v>42226.958333333328</v>
      </c>
    </row>
    <row r="3764" spans="1:20" ht="42.75" x14ac:dyDescent="0.4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692"/>
        <v>0.9412650602409639</v>
      </c>
      <c r="P3764">
        <f t="shared" si="700"/>
        <v>2.6560000000000001</v>
      </c>
      <c r="Q3764" t="str">
        <f t="shared" si="697"/>
        <v>theater</v>
      </c>
      <c r="R3764" t="str">
        <f t="shared" si="701"/>
        <v>musical</v>
      </c>
      <c r="S3764" s="11">
        <f t="shared" si="694"/>
        <v>42193.813530092593</v>
      </c>
      <c r="T3764" s="11">
        <f t="shared" si="695"/>
        <v>42218.813530092593</v>
      </c>
    </row>
    <row r="3765" spans="1:20" ht="28.5" x14ac:dyDescent="0.4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692"/>
        <v>1</v>
      </c>
      <c r="P3765">
        <f t="shared" si="700"/>
        <v>4</v>
      </c>
      <c r="Q3765" t="str">
        <f t="shared" si="697"/>
        <v>theater</v>
      </c>
      <c r="R3765" t="str">
        <f t="shared" si="701"/>
        <v>musical</v>
      </c>
      <c r="S3765" s="11">
        <f t="shared" si="694"/>
        <v>42065.750300925924</v>
      </c>
      <c r="T3765" s="11">
        <f t="shared" si="695"/>
        <v>42095.708634259259</v>
      </c>
    </row>
    <row r="3766" spans="1:20" ht="42.75" x14ac:dyDescent="0.4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692"/>
        <v>1</v>
      </c>
      <c r="P3766">
        <f t="shared" si="700"/>
        <v>0.3</v>
      </c>
      <c r="Q3766" t="str">
        <f t="shared" si="697"/>
        <v>theater</v>
      </c>
      <c r="R3766" t="str">
        <f t="shared" si="701"/>
        <v>musical</v>
      </c>
      <c r="S3766" s="11">
        <f t="shared" si="694"/>
        <v>42499.842962962968</v>
      </c>
      <c r="T3766" s="11">
        <f t="shared" si="695"/>
        <v>42519.024999999994</v>
      </c>
    </row>
    <row r="3767" spans="1:20" ht="42.75" x14ac:dyDescent="0.4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692"/>
        <v>0.88139007806597836</v>
      </c>
      <c r="P3767">
        <f t="shared" si="700"/>
        <v>5.2946666666666671</v>
      </c>
      <c r="Q3767" t="str">
        <f t="shared" si="697"/>
        <v>theater</v>
      </c>
      <c r="R3767" t="str">
        <f t="shared" si="701"/>
        <v>musical</v>
      </c>
      <c r="S3767" s="11">
        <f t="shared" si="694"/>
        <v>41820.776412037041</v>
      </c>
      <c r="T3767" s="11">
        <f t="shared" si="695"/>
        <v>41850.776412037041</v>
      </c>
    </row>
    <row r="3768" spans="1:20" ht="42.75" x14ac:dyDescent="0.4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692"/>
        <v>0.97418317176505431</v>
      </c>
      <c r="P3768">
        <f t="shared" si="700"/>
        <v>1.4664300000000001</v>
      </c>
      <c r="Q3768" t="str">
        <f t="shared" si="697"/>
        <v>theater</v>
      </c>
      <c r="R3768" t="str">
        <f t="shared" si="701"/>
        <v>musical</v>
      </c>
      <c r="S3768" s="11">
        <f t="shared" si="694"/>
        <v>41788.167187500003</v>
      </c>
      <c r="T3768" s="11">
        <f t="shared" si="695"/>
        <v>41823.167187500003</v>
      </c>
    </row>
    <row r="3769" spans="1:20" ht="42.75" x14ac:dyDescent="0.4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692"/>
        <v>0.85653104925053536</v>
      </c>
      <c r="P3769">
        <f t="shared" si="700"/>
        <v>0.23350000000000001</v>
      </c>
      <c r="Q3769" t="str">
        <f t="shared" si="697"/>
        <v>theater</v>
      </c>
      <c r="R3769" t="str">
        <f t="shared" si="701"/>
        <v>musical</v>
      </c>
      <c r="S3769" s="11">
        <f t="shared" si="694"/>
        <v>42050.019641203704</v>
      </c>
      <c r="T3769" s="11">
        <f t="shared" si="695"/>
        <v>42064.207638888889</v>
      </c>
    </row>
    <row r="3770" spans="1:20" ht="42.75" x14ac:dyDescent="0.4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692"/>
        <v>0.92891263808866942</v>
      </c>
      <c r="P3770">
        <f t="shared" si="700"/>
        <v>2.1530549999999997</v>
      </c>
      <c r="Q3770" t="str">
        <f t="shared" si="697"/>
        <v>theater</v>
      </c>
      <c r="R3770" t="str">
        <f t="shared" si="701"/>
        <v>musical</v>
      </c>
      <c r="S3770" s="11">
        <f t="shared" si="694"/>
        <v>41772.727893518517</v>
      </c>
      <c r="T3770" s="11">
        <f t="shared" si="695"/>
        <v>41802.727893518517</v>
      </c>
    </row>
    <row r="3771" spans="1:20" ht="42.75" x14ac:dyDescent="0.4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692"/>
        <v>1</v>
      </c>
      <c r="P3771">
        <f t="shared" si="700"/>
        <v>0.27500000000000002</v>
      </c>
      <c r="Q3771" t="str">
        <f t="shared" si="697"/>
        <v>theater</v>
      </c>
      <c r="R3771" t="str">
        <f t="shared" si="701"/>
        <v>musical</v>
      </c>
      <c r="S3771" s="11">
        <f t="shared" si="694"/>
        <v>42445.598136574074</v>
      </c>
      <c r="T3771" s="11">
        <f t="shared" si="695"/>
        <v>42475.598136574074</v>
      </c>
    </row>
    <row r="3772" spans="1:20" ht="42.75" x14ac:dyDescent="0.4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692"/>
        <v>1</v>
      </c>
      <c r="P3772">
        <f t="shared" si="700"/>
        <v>1.8181818181818181</v>
      </c>
      <c r="Q3772" t="str">
        <f t="shared" si="697"/>
        <v>theater</v>
      </c>
      <c r="R3772" t="str">
        <f t="shared" si="701"/>
        <v>musical</v>
      </c>
      <c r="S3772" s="11">
        <f t="shared" si="694"/>
        <v>42138.930671296301</v>
      </c>
      <c r="T3772" s="11">
        <f t="shared" si="695"/>
        <v>42168.930671296301</v>
      </c>
    </row>
    <row r="3773" spans="1:20" ht="28.5" x14ac:dyDescent="0.4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692"/>
        <v>0.68493150684931503</v>
      </c>
      <c r="P3773">
        <f t="shared" si="700"/>
        <v>0.73</v>
      </c>
      <c r="Q3773" t="str">
        <f t="shared" si="697"/>
        <v>theater</v>
      </c>
      <c r="R3773" t="str">
        <f t="shared" si="701"/>
        <v>musical</v>
      </c>
      <c r="S3773" s="11">
        <f t="shared" si="694"/>
        <v>42493.857083333336</v>
      </c>
      <c r="T3773" s="11">
        <f t="shared" si="695"/>
        <v>42508</v>
      </c>
    </row>
    <row r="3774" spans="1:20" ht="42.75" x14ac:dyDescent="0.4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692"/>
        <v>0.90744101633393826</v>
      </c>
      <c r="P3774">
        <f t="shared" si="700"/>
        <v>5.51</v>
      </c>
      <c r="Q3774" t="str">
        <f t="shared" si="697"/>
        <v>theater</v>
      </c>
      <c r="R3774" t="str">
        <f t="shared" si="701"/>
        <v>musical</v>
      </c>
      <c r="S3774" s="11">
        <f t="shared" si="694"/>
        <v>42682.616967592592</v>
      </c>
      <c r="T3774" s="11">
        <f t="shared" si="695"/>
        <v>42703.25</v>
      </c>
    </row>
    <row r="3775" spans="1:20" ht="28.5" x14ac:dyDescent="0.4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692"/>
        <v>0.92421441774491686</v>
      </c>
      <c r="P3775">
        <f t="shared" si="700"/>
        <v>1.0820000000000001</v>
      </c>
      <c r="Q3775" t="str">
        <f t="shared" si="697"/>
        <v>theater</v>
      </c>
      <c r="R3775" t="str">
        <f t="shared" si="701"/>
        <v>musical</v>
      </c>
      <c r="S3775" s="11">
        <f t="shared" si="694"/>
        <v>42656.005173611105</v>
      </c>
      <c r="T3775" s="11">
        <f t="shared" si="695"/>
        <v>42689.088888888888</v>
      </c>
    </row>
    <row r="3776" spans="1:20" ht="42.75" x14ac:dyDescent="0.4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692"/>
        <v>1</v>
      </c>
      <c r="P3776">
        <f t="shared" si="700"/>
        <v>0.5</v>
      </c>
      <c r="Q3776" t="str">
        <f t="shared" si="697"/>
        <v>theater</v>
      </c>
      <c r="R3776" t="str">
        <f t="shared" si="701"/>
        <v>musical</v>
      </c>
      <c r="S3776" s="11">
        <f t="shared" si="694"/>
        <v>42087.792303240742</v>
      </c>
      <c r="T3776" s="11">
        <f t="shared" si="695"/>
        <v>42103.792303240742</v>
      </c>
    </row>
    <row r="3777" spans="1:20" ht="42.75" x14ac:dyDescent="0.4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692"/>
        <v>0.99750623441396513</v>
      </c>
      <c r="P3777">
        <f t="shared" si="700"/>
        <v>0.80200000000000005</v>
      </c>
      <c r="Q3777" t="str">
        <f t="shared" si="697"/>
        <v>theater</v>
      </c>
      <c r="R3777" t="str">
        <f t="shared" si="701"/>
        <v>musical</v>
      </c>
      <c r="S3777" s="11">
        <f t="shared" si="694"/>
        <v>42075.942627314813</v>
      </c>
      <c r="T3777" s="11">
        <f t="shared" si="695"/>
        <v>42103.166666666672</v>
      </c>
    </row>
    <row r="3778" spans="1:20" ht="57" x14ac:dyDescent="0.4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si="692"/>
        <v>0.93709734098629494</v>
      </c>
      <c r="P3778">
        <f t="shared" si="700"/>
        <v>4.2685000000000004</v>
      </c>
      <c r="Q3778" t="str">
        <f t="shared" si="697"/>
        <v>theater</v>
      </c>
      <c r="R3778" t="str">
        <f t="shared" si="701"/>
        <v>musical</v>
      </c>
      <c r="S3778" s="11">
        <f t="shared" si="694"/>
        <v>41814.367800925924</v>
      </c>
      <c r="T3778" s="11">
        <f t="shared" si="695"/>
        <v>41852.041666666664</v>
      </c>
    </row>
    <row r="3779" spans="1:20" ht="42.75" x14ac:dyDescent="0.4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ref="O3779:O3842" si="702">$D3779/$E3779</f>
        <v>0.6983240223463687</v>
      </c>
      <c r="P3779">
        <f t="shared" si="700"/>
        <v>0.35799999999999998</v>
      </c>
      <c r="Q3779" t="str">
        <f t="shared" si="697"/>
        <v>theater</v>
      </c>
      <c r="R3779" t="str">
        <f t="shared" si="701"/>
        <v>musical</v>
      </c>
      <c r="S3779" s="11">
        <f t="shared" ref="S3779:S3842" si="703">(((J3779/60)/60)/24)+DATE(1970,1,1)</f>
        <v>41887.111354166671</v>
      </c>
      <c r="T3779" s="11">
        <f t="shared" ref="T3779:T3842" si="704">(((I3779/60)/60)/24)+DATE(1970,1,1)</f>
        <v>41909.166666666664</v>
      </c>
    </row>
    <row r="3780" spans="1:20" ht="28.5" x14ac:dyDescent="0.4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702"/>
        <v>0.95200317334391116</v>
      </c>
      <c r="P3780">
        <f t="shared" si="700"/>
        <v>1.2605</v>
      </c>
      <c r="Q3780" t="str">
        <f t="shared" si="697"/>
        <v>theater</v>
      </c>
      <c r="R3780" t="str">
        <f t="shared" si="701"/>
        <v>musical</v>
      </c>
      <c r="S3780" s="11">
        <f t="shared" si="703"/>
        <v>41989.819212962961</v>
      </c>
      <c r="T3780" s="11">
        <f t="shared" si="704"/>
        <v>42049.819212962961</v>
      </c>
    </row>
    <row r="3781" spans="1:20" ht="28.5" x14ac:dyDescent="0.4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702"/>
        <v>0.96172340834775916</v>
      </c>
      <c r="P3781">
        <f t="shared" si="700"/>
        <v>6.4987500000000002</v>
      </c>
      <c r="Q3781" t="str">
        <f t="shared" si="697"/>
        <v>theater</v>
      </c>
      <c r="R3781" t="str">
        <f t="shared" si="701"/>
        <v>musical</v>
      </c>
      <c r="S3781" s="11">
        <f t="shared" si="703"/>
        <v>42425.735416666663</v>
      </c>
      <c r="T3781" s="11">
        <f t="shared" si="704"/>
        <v>42455.693750000006</v>
      </c>
    </row>
    <row r="3782" spans="1:20" ht="42.75" x14ac:dyDescent="0.4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702"/>
        <v>0.83333333333333337</v>
      </c>
      <c r="P3782">
        <f t="shared" si="700"/>
        <v>0.2</v>
      </c>
      <c r="Q3782" t="str">
        <f t="shared" si="697"/>
        <v>theater</v>
      </c>
      <c r="R3782" t="str">
        <f t="shared" si="701"/>
        <v>musical</v>
      </c>
      <c r="S3782" s="11">
        <f t="shared" si="703"/>
        <v>42166.219733796301</v>
      </c>
      <c r="T3782" s="11">
        <f t="shared" si="704"/>
        <v>42198.837499999994</v>
      </c>
    </row>
    <row r="3783" spans="1:20" ht="42.75" x14ac:dyDescent="0.4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702"/>
        <v>0.91185410334346506</v>
      </c>
      <c r="P3783">
        <f t="shared" si="700"/>
        <v>1.974</v>
      </c>
      <c r="Q3783" t="str">
        <f t="shared" si="697"/>
        <v>theater</v>
      </c>
      <c r="R3783" t="str">
        <f t="shared" si="701"/>
        <v>musical</v>
      </c>
      <c r="S3783" s="11">
        <f t="shared" si="703"/>
        <v>41865.882928240739</v>
      </c>
      <c r="T3783" s="11">
        <f t="shared" si="704"/>
        <v>41890.882928240739</v>
      </c>
    </row>
    <row r="3784" spans="1:20" ht="42.75" x14ac:dyDescent="0.4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702"/>
        <v>0.98280098280098283</v>
      </c>
      <c r="P3784">
        <f t="shared" si="700"/>
        <v>0.45222222222222225</v>
      </c>
      <c r="Q3784" t="str">
        <f t="shared" si="697"/>
        <v>theater</v>
      </c>
      <c r="R3784" t="str">
        <f t="shared" si="701"/>
        <v>musical</v>
      </c>
      <c r="S3784" s="11">
        <f t="shared" si="703"/>
        <v>42546.862233796302</v>
      </c>
      <c r="T3784" s="11">
        <f t="shared" si="704"/>
        <v>42575.958333333328</v>
      </c>
    </row>
    <row r="3785" spans="1:20" ht="42.75" x14ac:dyDescent="0.4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702"/>
        <v>0.77569489334195219</v>
      </c>
      <c r="P3785">
        <f t="shared" si="700"/>
        <v>0.77349999999999997</v>
      </c>
      <c r="Q3785" t="str">
        <f t="shared" si="697"/>
        <v>theater</v>
      </c>
      <c r="R3785" t="str">
        <f t="shared" si="701"/>
        <v>musical</v>
      </c>
      <c r="S3785" s="11">
        <f t="shared" si="703"/>
        <v>42420.140277777777</v>
      </c>
      <c r="T3785" s="11">
        <f t="shared" si="704"/>
        <v>42444.666666666672</v>
      </c>
    </row>
    <row r="3786" spans="1:20" ht="42.75" x14ac:dyDescent="0.4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702"/>
        <v>0.86956521739130432</v>
      </c>
      <c r="P3786">
        <f t="shared" si="700"/>
        <v>0.95833333333333337</v>
      </c>
      <c r="Q3786" t="str">
        <f t="shared" si="697"/>
        <v>theater</v>
      </c>
      <c r="R3786" t="str">
        <f t="shared" si="701"/>
        <v>musical</v>
      </c>
      <c r="S3786" s="11">
        <f t="shared" si="703"/>
        <v>42531.980694444443</v>
      </c>
      <c r="T3786" s="11">
        <f t="shared" si="704"/>
        <v>42561.980694444443</v>
      </c>
    </row>
    <row r="3787" spans="1:20" ht="42.75" x14ac:dyDescent="0.4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702"/>
        <v>0.66334991708126034</v>
      </c>
      <c r="P3787">
        <f t="shared" si="700"/>
        <v>3.0150000000000001</v>
      </c>
      <c r="Q3787" t="str">
        <f t="shared" si="697"/>
        <v>theater</v>
      </c>
      <c r="R3787" t="str">
        <f t="shared" si="701"/>
        <v>musical</v>
      </c>
      <c r="S3787" s="11">
        <f t="shared" si="703"/>
        <v>42548.63853009259</v>
      </c>
      <c r="T3787" s="11">
        <f t="shared" si="704"/>
        <v>42584.418749999997</v>
      </c>
    </row>
    <row r="3788" spans="1:20" ht="42.75" x14ac:dyDescent="0.4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702"/>
        <v>0.9011715229798738</v>
      </c>
      <c r="P3788">
        <f t="shared" si="700"/>
        <v>3.3290000000000002</v>
      </c>
      <c r="Q3788" t="str">
        <f t="shared" si="697"/>
        <v>theater</v>
      </c>
      <c r="R3788" t="str">
        <f t="shared" si="701"/>
        <v>musical</v>
      </c>
      <c r="S3788" s="11">
        <f t="shared" si="703"/>
        <v>42487.037905092591</v>
      </c>
      <c r="T3788" s="11">
        <f t="shared" si="704"/>
        <v>42517.037905092591</v>
      </c>
    </row>
    <row r="3789" spans="1:20" ht="42.75" x14ac:dyDescent="0.4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702"/>
        <v>0.9971509971509972</v>
      </c>
      <c r="P3789">
        <f t="shared" si="700"/>
        <v>5.8500000000000003E-2</v>
      </c>
      <c r="Q3789" t="str">
        <f t="shared" si="697"/>
        <v>theater</v>
      </c>
      <c r="R3789" t="str">
        <f t="shared" si="701"/>
        <v>musical</v>
      </c>
      <c r="S3789" s="11">
        <f t="shared" si="703"/>
        <v>42167.534791666665</v>
      </c>
      <c r="T3789" s="11">
        <f t="shared" si="704"/>
        <v>42196.165972222225</v>
      </c>
    </row>
    <row r="3790" spans="1:20" ht="71.25" x14ac:dyDescent="0.4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702"/>
        <v>150</v>
      </c>
      <c r="P3790">
        <f t="shared" si="700"/>
        <v>1.4285714285714286</v>
      </c>
      <c r="Q3790" t="str">
        <f t="shared" si="697"/>
        <v>theater</v>
      </c>
      <c r="R3790" t="str">
        <f t="shared" si="701"/>
        <v>musical</v>
      </c>
      <c r="S3790" s="11">
        <f t="shared" si="703"/>
        <v>42333.695821759262</v>
      </c>
      <c r="T3790" s="11">
        <f t="shared" si="704"/>
        <v>42361.679166666669</v>
      </c>
    </row>
    <row r="3791" spans="1:20" ht="42.75" x14ac:dyDescent="0.4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702"/>
        <v>30.603448275862068</v>
      </c>
      <c r="P3791">
        <f t="shared" si="700"/>
        <v>1.5466666666666667E-3</v>
      </c>
      <c r="Q3791" t="str">
        <f t="shared" si="697"/>
        <v>theater</v>
      </c>
      <c r="R3791" t="str">
        <f t="shared" si="701"/>
        <v>musical</v>
      </c>
      <c r="S3791" s="11">
        <f t="shared" si="703"/>
        <v>42138.798819444448</v>
      </c>
      <c r="T3791" s="11">
        <f t="shared" si="704"/>
        <v>42170.798819444448</v>
      </c>
    </row>
    <row r="3792" spans="1:20" ht="42.75" x14ac:dyDescent="0.4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 t="str">
        <f t="shared" ref="O3792:O3793" si="705">IFERROR($D3792/$E3792,"0")</f>
        <v>0</v>
      </c>
      <c r="P3792">
        <f t="shared" ref="P3792:P3793" si="706">AVERAGE(E3792,D3792)</f>
        <v>7500</v>
      </c>
      <c r="Q3792" t="str">
        <f t="shared" si="697"/>
        <v>theater</v>
      </c>
      <c r="R3792" t="str">
        <f t="shared" si="701"/>
        <v>musical</v>
      </c>
      <c r="S3792" s="11">
        <f t="shared" si="703"/>
        <v>42666.666932870372</v>
      </c>
      <c r="T3792" s="11">
        <f t="shared" si="704"/>
        <v>42696.708599537036</v>
      </c>
    </row>
    <row r="3793" spans="1:20" ht="28.5" x14ac:dyDescent="0.4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 t="str">
        <f t="shared" si="705"/>
        <v>0</v>
      </c>
      <c r="P3793">
        <f t="shared" si="706"/>
        <v>750</v>
      </c>
      <c r="Q3793" t="str">
        <f t="shared" si="697"/>
        <v>theater</v>
      </c>
      <c r="R3793" t="str">
        <f t="shared" si="701"/>
        <v>musical</v>
      </c>
      <c r="S3793" s="11">
        <f t="shared" si="703"/>
        <v>41766.692037037035</v>
      </c>
      <c r="T3793" s="11">
        <f t="shared" si="704"/>
        <v>41826.692037037035</v>
      </c>
    </row>
    <row r="3794" spans="1:20" ht="28.5" x14ac:dyDescent="0.4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702"/>
        <v>357.14285714285717</v>
      </c>
      <c r="P3794">
        <f t="shared" ref="P3794:P3797" si="707">AVERAGE($E3794/$D3793)</f>
        <v>2.3333333333333334E-2</v>
      </c>
      <c r="Q3794" t="str">
        <f t="shared" si="697"/>
        <v>theater</v>
      </c>
      <c r="R3794" t="str">
        <f t="shared" si="701"/>
        <v>musical</v>
      </c>
      <c r="S3794" s="11">
        <f t="shared" si="703"/>
        <v>42170.447013888886</v>
      </c>
      <c r="T3794" s="11">
        <f t="shared" si="704"/>
        <v>42200.447013888886</v>
      </c>
    </row>
    <row r="3795" spans="1:20" ht="42.75" x14ac:dyDescent="0.4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702"/>
        <v>1.6762452107279693</v>
      </c>
      <c r="P3795">
        <f t="shared" si="707"/>
        <v>0.33407999999999999</v>
      </c>
      <c r="Q3795" t="str">
        <f t="shared" si="697"/>
        <v>theater</v>
      </c>
      <c r="R3795" t="str">
        <f t="shared" si="701"/>
        <v>musical</v>
      </c>
      <c r="S3795" s="11">
        <f t="shared" si="703"/>
        <v>41968.938993055555</v>
      </c>
      <c r="T3795" s="11">
        <f t="shared" si="704"/>
        <v>41989.938993055555</v>
      </c>
    </row>
    <row r="3796" spans="1:20" ht="42.75" x14ac:dyDescent="0.4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702"/>
        <v>100</v>
      </c>
      <c r="P3796">
        <f t="shared" si="707"/>
        <v>7.1428571428571426E-3</v>
      </c>
      <c r="Q3796" t="str">
        <f t="shared" si="697"/>
        <v>theater</v>
      </c>
      <c r="R3796" t="str">
        <f t="shared" si="701"/>
        <v>musical</v>
      </c>
      <c r="S3796" s="11">
        <f t="shared" si="703"/>
        <v>42132.58048611111</v>
      </c>
      <c r="T3796" s="11">
        <f t="shared" si="704"/>
        <v>42162.58048611111</v>
      </c>
    </row>
    <row r="3797" spans="1:20" ht="42.75" x14ac:dyDescent="0.4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702"/>
        <v>60</v>
      </c>
      <c r="P3797">
        <f t="shared" si="707"/>
        <v>2E-3</v>
      </c>
      <c r="Q3797" t="str">
        <f t="shared" si="697"/>
        <v>theater</v>
      </c>
      <c r="R3797" t="str">
        <f t="shared" si="701"/>
        <v>musical</v>
      </c>
      <c r="S3797" s="11">
        <f t="shared" si="703"/>
        <v>42201.436226851853</v>
      </c>
      <c r="T3797" s="11">
        <f t="shared" si="704"/>
        <v>42244.9375</v>
      </c>
    </row>
    <row r="3798" spans="1:20" ht="42.75" x14ac:dyDescent="0.4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702"/>
        <v>22500</v>
      </c>
      <c r="P3798">
        <f>AVERAGE(E3798,D3798)</f>
        <v>11250.5</v>
      </c>
      <c r="Q3798" t="str">
        <f t="shared" si="697"/>
        <v>theater</v>
      </c>
      <c r="R3798" t="str">
        <f t="shared" si="701"/>
        <v>musical</v>
      </c>
      <c r="S3798" s="11">
        <f t="shared" si="703"/>
        <v>42689.029583333337</v>
      </c>
      <c r="T3798" s="11">
        <f t="shared" si="704"/>
        <v>42749.029583333337</v>
      </c>
    </row>
    <row r="3799" spans="1:20" ht="42.75" x14ac:dyDescent="0.4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702"/>
        <v>1.1152416356877324</v>
      </c>
      <c r="P3799">
        <f t="shared" ref="P3799:P3803" si="708">AVERAGE($E3799/$D3798)</f>
        <v>0.23911111111111111</v>
      </c>
      <c r="Q3799" t="str">
        <f t="shared" si="697"/>
        <v>theater</v>
      </c>
      <c r="R3799" t="str">
        <f t="shared" si="701"/>
        <v>musical</v>
      </c>
      <c r="S3799" s="11">
        <f t="shared" si="703"/>
        <v>42084.881539351853</v>
      </c>
      <c r="T3799" s="11">
        <f t="shared" si="704"/>
        <v>42114.881539351853</v>
      </c>
    </row>
    <row r="3800" spans="1:20" ht="42.75" x14ac:dyDescent="0.4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702"/>
        <v>68.292682926829272</v>
      </c>
      <c r="P3800">
        <f t="shared" si="708"/>
        <v>0.17083333333333334</v>
      </c>
      <c r="Q3800" t="str">
        <f t="shared" si="697"/>
        <v>theater</v>
      </c>
      <c r="R3800" t="str">
        <f t="shared" si="701"/>
        <v>musical</v>
      </c>
      <c r="S3800" s="11">
        <f t="shared" si="703"/>
        <v>41831.722777777781</v>
      </c>
      <c r="T3800" s="11">
        <f t="shared" si="704"/>
        <v>41861.722777777781</v>
      </c>
    </row>
    <row r="3801" spans="1:20" ht="28.5" x14ac:dyDescent="0.4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702"/>
        <v>24.875621890547265</v>
      </c>
      <c r="P3801">
        <f t="shared" si="708"/>
        <v>5.7428571428571424E-3</v>
      </c>
      <c r="Q3801" t="str">
        <f t="shared" si="697"/>
        <v>theater</v>
      </c>
      <c r="R3801" t="str">
        <f t="shared" si="701"/>
        <v>musical</v>
      </c>
      <c r="S3801" s="11">
        <f t="shared" si="703"/>
        <v>42410.93105324074</v>
      </c>
      <c r="T3801" s="11">
        <f t="shared" si="704"/>
        <v>42440.93105324074</v>
      </c>
    </row>
    <row r="3802" spans="1:20" ht="42.75" x14ac:dyDescent="0.4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702"/>
        <v>24.971623155505107</v>
      </c>
      <c r="P3802">
        <f t="shared" si="708"/>
        <v>8.8099999999999998E-2</v>
      </c>
      <c r="Q3802" t="str">
        <f t="shared" si="697"/>
        <v>theater</v>
      </c>
      <c r="R3802" t="str">
        <f t="shared" si="701"/>
        <v>musical</v>
      </c>
      <c r="S3802" s="11">
        <f t="shared" si="703"/>
        <v>41982.737071759257</v>
      </c>
      <c r="T3802" s="11">
        <f t="shared" si="704"/>
        <v>42015.207638888889</v>
      </c>
    </row>
    <row r="3803" spans="1:20" ht="42.75" x14ac:dyDescent="0.4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702"/>
        <v>11.737089201877934</v>
      </c>
      <c r="P3803">
        <f t="shared" si="708"/>
        <v>1.9363636363636364E-2</v>
      </c>
      <c r="Q3803" t="str">
        <f t="shared" si="697"/>
        <v>theater</v>
      </c>
      <c r="R3803" t="str">
        <f t="shared" si="701"/>
        <v>musical</v>
      </c>
      <c r="S3803" s="11">
        <f t="shared" si="703"/>
        <v>41975.676111111112</v>
      </c>
      <c r="T3803" s="11">
        <f t="shared" si="704"/>
        <v>42006.676111111112</v>
      </c>
    </row>
    <row r="3804" spans="1:20" ht="42.75" x14ac:dyDescent="0.4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 t="str">
        <f>IFERROR($D3804/$E3804,"0")</f>
        <v>0</v>
      </c>
      <c r="P3804">
        <f>AVERAGE(E3804,D3804)</f>
        <v>1500</v>
      </c>
      <c r="Q3804" t="str">
        <f t="shared" si="697"/>
        <v>theater</v>
      </c>
      <c r="R3804" t="str">
        <f t="shared" si="701"/>
        <v>musical</v>
      </c>
      <c r="S3804" s="11">
        <f t="shared" si="703"/>
        <v>42269.126226851848</v>
      </c>
      <c r="T3804" s="11">
        <f t="shared" si="704"/>
        <v>42299.126226851848</v>
      </c>
    </row>
    <row r="3805" spans="1:20" ht="28.5" x14ac:dyDescent="0.4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702"/>
        <v>5.0890585241730282</v>
      </c>
      <c r="P3805">
        <f>AVERAGE($E3805/$D3804)</f>
        <v>0.78600000000000003</v>
      </c>
      <c r="Q3805" t="str">
        <f t="shared" si="697"/>
        <v>theater</v>
      </c>
      <c r="R3805" t="str">
        <f t="shared" si="701"/>
        <v>musical</v>
      </c>
      <c r="S3805" s="11">
        <f t="shared" si="703"/>
        <v>42403.971851851849</v>
      </c>
      <c r="T3805" s="11">
        <f t="shared" si="704"/>
        <v>42433.971851851849</v>
      </c>
    </row>
    <row r="3806" spans="1:20" ht="42.75" x14ac:dyDescent="0.4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 t="str">
        <f>IFERROR($D3806/$E3806,"0")</f>
        <v>0</v>
      </c>
      <c r="P3806">
        <f t="shared" ref="P3806:P3807" si="709">AVERAGE(E3806,D3806)</f>
        <v>4000</v>
      </c>
      <c r="Q3806" t="str">
        <f t="shared" si="697"/>
        <v>theater</v>
      </c>
      <c r="R3806" t="str">
        <f t="shared" si="701"/>
        <v>musical</v>
      </c>
      <c r="S3806" s="11">
        <f t="shared" si="703"/>
        <v>42527.00953703704</v>
      </c>
      <c r="T3806" s="11">
        <f t="shared" si="704"/>
        <v>42582.291666666672</v>
      </c>
    </row>
    <row r="3807" spans="1:20" ht="42.75" x14ac:dyDescent="0.4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702"/>
        <v>50000</v>
      </c>
      <c r="P3807">
        <f t="shared" si="709"/>
        <v>75001.5</v>
      </c>
      <c r="Q3807" t="str">
        <f t="shared" ref="Q3807:Q3870" si="710">LEFT(N3807,7)</f>
        <v>theater</v>
      </c>
      <c r="R3807" t="str">
        <f t="shared" si="701"/>
        <v>musical</v>
      </c>
      <c r="S3807" s="11">
        <f t="shared" si="703"/>
        <v>41849.887037037035</v>
      </c>
      <c r="T3807" s="11">
        <f t="shared" si="704"/>
        <v>41909.887037037035</v>
      </c>
    </row>
    <row r="3808" spans="1:20" ht="42.75" x14ac:dyDescent="0.4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702"/>
        <v>1500</v>
      </c>
      <c r="P3808">
        <f t="shared" ref="P3808:P3864" si="711">AVERAGE($E3808/$D3807)</f>
        <v>3.3333333333333335E-5</v>
      </c>
      <c r="Q3808" t="str">
        <f t="shared" si="710"/>
        <v>theater</v>
      </c>
      <c r="R3808" t="str">
        <f t="shared" si="701"/>
        <v>musical</v>
      </c>
      <c r="S3808" s="11">
        <f t="shared" si="703"/>
        <v>41799.259039351848</v>
      </c>
      <c r="T3808" s="11">
        <f t="shared" si="704"/>
        <v>41819.259039351848</v>
      </c>
    </row>
    <row r="3809" spans="1:20" ht="42.75" x14ac:dyDescent="0.4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702"/>
        <v>3.2967032967032965</v>
      </c>
      <c r="P3809">
        <f t="shared" si="711"/>
        <v>6.0666666666666667E-2</v>
      </c>
      <c r="Q3809" t="str">
        <f t="shared" si="710"/>
        <v>theater</v>
      </c>
      <c r="R3809" t="str">
        <f t="shared" si="701"/>
        <v>musical</v>
      </c>
      <c r="S3809" s="11">
        <f t="shared" si="703"/>
        <v>42090.909016203703</v>
      </c>
      <c r="T3809" s="11">
        <f t="shared" si="704"/>
        <v>42097.909016203703</v>
      </c>
    </row>
    <row r="3810" spans="1:20" ht="42.75" x14ac:dyDescent="0.4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702"/>
        <v>1</v>
      </c>
      <c r="P3810">
        <f t="shared" si="711"/>
        <v>0.66666666666666663</v>
      </c>
      <c r="Q3810" t="str">
        <f t="shared" si="710"/>
        <v>theater</v>
      </c>
      <c r="R3810" t="str">
        <f>RIGHT(N3810,5)</f>
        <v>plays</v>
      </c>
      <c r="S3810" s="11">
        <f t="shared" si="703"/>
        <v>42059.453923611116</v>
      </c>
      <c r="T3810" s="11">
        <f t="shared" si="704"/>
        <v>42119.412256944444</v>
      </c>
    </row>
    <row r="3811" spans="1:20" ht="42.75" x14ac:dyDescent="0.4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702"/>
        <v>0.98765432098765427</v>
      </c>
      <c r="P3811">
        <f t="shared" si="711"/>
        <v>2.0249999999999999</v>
      </c>
      <c r="Q3811" t="str">
        <f t="shared" si="710"/>
        <v>theater</v>
      </c>
      <c r="R3811" t="str">
        <f t="shared" ref="R3811:R3869" si="712">RIGHT(N3811,5)</f>
        <v>plays</v>
      </c>
      <c r="S3811" s="11">
        <f t="shared" si="703"/>
        <v>41800.526701388888</v>
      </c>
      <c r="T3811" s="11">
        <f t="shared" si="704"/>
        <v>41850.958333333336</v>
      </c>
    </row>
    <row r="3812" spans="1:20" ht="42.75" x14ac:dyDescent="0.4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702"/>
        <v>0.8214676889375685</v>
      </c>
      <c r="P3812">
        <f t="shared" si="711"/>
        <v>0.91300000000000003</v>
      </c>
      <c r="Q3812" t="str">
        <f t="shared" si="710"/>
        <v>theater</v>
      </c>
      <c r="R3812" t="str">
        <f t="shared" si="712"/>
        <v>plays</v>
      </c>
      <c r="S3812" s="11">
        <f t="shared" si="703"/>
        <v>42054.849050925928</v>
      </c>
      <c r="T3812" s="11">
        <f t="shared" si="704"/>
        <v>42084.807384259257</v>
      </c>
    </row>
    <row r="3813" spans="1:20" ht="42.75" x14ac:dyDescent="0.4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702"/>
        <v>0.30303030303030304</v>
      </c>
      <c r="P3813">
        <f t="shared" si="711"/>
        <v>0.55000000000000004</v>
      </c>
      <c r="Q3813" t="str">
        <f t="shared" si="710"/>
        <v>theater</v>
      </c>
      <c r="R3813" t="str">
        <f t="shared" si="712"/>
        <v>plays</v>
      </c>
      <c r="S3813" s="11">
        <f t="shared" si="703"/>
        <v>42487.62700231481</v>
      </c>
      <c r="T3813" s="11">
        <f t="shared" si="704"/>
        <v>42521.458333333328</v>
      </c>
    </row>
    <row r="3814" spans="1:20" ht="42.75" x14ac:dyDescent="0.4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702"/>
        <v>0.91282519397535367</v>
      </c>
      <c r="P3814">
        <f t="shared" si="711"/>
        <v>8.7639999999999993</v>
      </c>
      <c r="Q3814" t="str">
        <f t="shared" si="710"/>
        <v>theater</v>
      </c>
      <c r="R3814" t="str">
        <f t="shared" si="712"/>
        <v>plays</v>
      </c>
      <c r="S3814" s="11">
        <f t="shared" si="703"/>
        <v>42109.751250000001</v>
      </c>
      <c r="T3814" s="11">
        <f t="shared" si="704"/>
        <v>42156.165972222225</v>
      </c>
    </row>
    <row r="3815" spans="1:20" ht="42.75" x14ac:dyDescent="0.4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702"/>
        <v>0.99057071023919929</v>
      </c>
      <c r="P3815">
        <f t="shared" si="711"/>
        <v>1.0599949999999998</v>
      </c>
      <c r="Q3815" t="str">
        <f t="shared" si="710"/>
        <v>theater</v>
      </c>
      <c r="R3815" t="str">
        <f t="shared" si="712"/>
        <v>plays</v>
      </c>
      <c r="S3815" s="11">
        <f t="shared" si="703"/>
        <v>42497.275706018518</v>
      </c>
      <c r="T3815" s="11">
        <f t="shared" si="704"/>
        <v>42535.904861111107</v>
      </c>
    </row>
    <row r="3816" spans="1:20" ht="42.75" x14ac:dyDescent="0.4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702"/>
        <v>0.71360608943862991</v>
      </c>
      <c r="P3816">
        <f t="shared" si="711"/>
        <v>1.000952380952381</v>
      </c>
      <c r="Q3816" t="str">
        <f t="shared" si="710"/>
        <v>theater</v>
      </c>
      <c r="R3816" t="str">
        <f t="shared" si="712"/>
        <v>plays</v>
      </c>
      <c r="S3816" s="11">
        <f t="shared" si="703"/>
        <v>42058.904074074075</v>
      </c>
      <c r="T3816" s="11">
        <f t="shared" si="704"/>
        <v>42095.165972222225</v>
      </c>
    </row>
    <row r="3817" spans="1:20" ht="28.5" x14ac:dyDescent="0.4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702"/>
        <v>0.99999000009999905</v>
      </c>
      <c r="P3817">
        <f t="shared" si="711"/>
        <v>0.66667333333333334</v>
      </c>
      <c r="Q3817" t="str">
        <f t="shared" si="710"/>
        <v>theater</v>
      </c>
      <c r="R3817" t="str">
        <f t="shared" si="712"/>
        <v>plays</v>
      </c>
      <c r="S3817" s="11">
        <f t="shared" si="703"/>
        <v>42207.259918981479</v>
      </c>
      <c r="T3817" s="11">
        <f t="shared" si="704"/>
        <v>42236.958333333328</v>
      </c>
    </row>
    <row r="3818" spans="1:20" ht="57" x14ac:dyDescent="0.4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702"/>
        <v>0.83865881682014121</v>
      </c>
      <c r="P3818">
        <f t="shared" si="711"/>
        <v>1.78857</v>
      </c>
      <c r="Q3818" t="str">
        <f t="shared" si="710"/>
        <v>theater</v>
      </c>
      <c r="R3818" t="str">
        <f t="shared" si="712"/>
        <v>plays</v>
      </c>
      <c r="S3818" s="11">
        <f t="shared" si="703"/>
        <v>41807.690081018518</v>
      </c>
      <c r="T3818" s="11">
        <f t="shared" si="704"/>
        <v>41837.690081018518</v>
      </c>
    </row>
    <row r="3819" spans="1:20" ht="42.75" x14ac:dyDescent="0.4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702"/>
        <v>0.93240093240093236</v>
      </c>
      <c r="P3819">
        <f t="shared" si="711"/>
        <v>1.43</v>
      </c>
      <c r="Q3819" t="str">
        <f t="shared" si="710"/>
        <v>theater</v>
      </c>
      <c r="R3819" t="str">
        <f t="shared" si="712"/>
        <v>plays</v>
      </c>
      <c r="S3819" s="11">
        <f t="shared" si="703"/>
        <v>42284.69694444444</v>
      </c>
      <c r="T3819" s="11">
        <f t="shared" si="704"/>
        <v>42301.165972222225</v>
      </c>
    </row>
    <row r="3820" spans="1:20" ht="42.75" x14ac:dyDescent="0.4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702"/>
        <v>0.43859649122807015</v>
      </c>
      <c r="P3820">
        <f t="shared" si="711"/>
        <v>0.28499999999999998</v>
      </c>
      <c r="Q3820" t="str">
        <f t="shared" si="710"/>
        <v>theater</v>
      </c>
      <c r="R3820" t="str">
        <f t="shared" si="712"/>
        <v>plays</v>
      </c>
      <c r="S3820" s="11">
        <f t="shared" si="703"/>
        <v>42045.84238425926</v>
      </c>
      <c r="T3820" s="11">
        <f t="shared" si="704"/>
        <v>42075.800717592589</v>
      </c>
    </row>
    <row r="3821" spans="1:20" ht="42.75" x14ac:dyDescent="0.4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702"/>
        <v>0.93984962406015038</v>
      </c>
      <c r="P3821">
        <f t="shared" si="711"/>
        <v>4.2560000000000002</v>
      </c>
      <c r="Q3821" t="str">
        <f t="shared" si="710"/>
        <v>theater</v>
      </c>
      <c r="R3821" t="str">
        <f t="shared" si="712"/>
        <v>plays</v>
      </c>
      <c r="S3821" s="11">
        <f t="shared" si="703"/>
        <v>42184.209537037037</v>
      </c>
      <c r="T3821" s="11">
        <f t="shared" si="704"/>
        <v>42202.876388888893</v>
      </c>
    </row>
    <row r="3822" spans="1:20" ht="42.75" x14ac:dyDescent="0.4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702"/>
        <v>0.69767441860465118</v>
      </c>
      <c r="P3822">
        <f t="shared" si="711"/>
        <v>0.43</v>
      </c>
      <c r="Q3822" t="str">
        <f t="shared" si="710"/>
        <v>theater</v>
      </c>
      <c r="R3822" t="str">
        <f t="shared" si="712"/>
        <v>plays</v>
      </c>
      <c r="S3822" s="11">
        <f t="shared" si="703"/>
        <v>42160.651817129634</v>
      </c>
      <c r="T3822" s="11">
        <f t="shared" si="704"/>
        <v>42190.651817129634</v>
      </c>
    </row>
    <row r="3823" spans="1:20" ht="42.75" x14ac:dyDescent="0.4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702"/>
        <v>0.95654550423613005</v>
      </c>
      <c r="P3823">
        <f t="shared" si="711"/>
        <v>12.196666666666667</v>
      </c>
      <c r="Q3823" t="str">
        <f t="shared" si="710"/>
        <v>theater</v>
      </c>
      <c r="R3823" t="str">
        <f t="shared" si="712"/>
        <v>plays</v>
      </c>
      <c r="S3823" s="11">
        <f t="shared" si="703"/>
        <v>42341.180636574078</v>
      </c>
      <c r="T3823" s="11">
        <f t="shared" si="704"/>
        <v>42373.180636574078</v>
      </c>
    </row>
    <row r="3824" spans="1:20" ht="57" x14ac:dyDescent="0.4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702"/>
        <v>0.90892564988183966</v>
      </c>
      <c r="P3824">
        <f t="shared" si="711"/>
        <v>1.5717142857142856</v>
      </c>
      <c r="Q3824" t="str">
        <f t="shared" si="710"/>
        <v>theater</v>
      </c>
      <c r="R3824" t="str">
        <f t="shared" si="712"/>
        <v>plays</v>
      </c>
      <c r="S3824" s="11">
        <f t="shared" si="703"/>
        <v>42329.838159722218</v>
      </c>
      <c r="T3824" s="11">
        <f t="shared" si="704"/>
        <v>42388.957638888889</v>
      </c>
    </row>
    <row r="3825" spans="1:20" ht="42.75" x14ac:dyDescent="0.4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702"/>
        <v>0.94339622641509435</v>
      </c>
      <c r="P3825">
        <f t="shared" si="711"/>
        <v>0.53</v>
      </c>
      <c r="Q3825" t="str">
        <f t="shared" si="710"/>
        <v>theater</v>
      </c>
      <c r="R3825" t="str">
        <f t="shared" si="712"/>
        <v>plays</v>
      </c>
      <c r="S3825" s="11">
        <f t="shared" si="703"/>
        <v>42170.910231481481</v>
      </c>
      <c r="T3825" s="11">
        <f t="shared" si="704"/>
        <v>42205.165972222225</v>
      </c>
    </row>
    <row r="3826" spans="1:20" ht="42.75" x14ac:dyDescent="0.4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702"/>
        <v>0.92592592592592593</v>
      </c>
      <c r="P3826">
        <f t="shared" si="711"/>
        <v>0.108</v>
      </c>
      <c r="Q3826" t="str">
        <f t="shared" si="710"/>
        <v>theater</v>
      </c>
      <c r="R3826" t="str">
        <f t="shared" si="712"/>
        <v>plays</v>
      </c>
      <c r="S3826" s="11">
        <f t="shared" si="703"/>
        <v>42571.626192129625</v>
      </c>
      <c r="T3826" s="11">
        <f t="shared" si="704"/>
        <v>42583.570138888885</v>
      </c>
    </row>
    <row r="3827" spans="1:20" ht="42.75" x14ac:dyDescent="0.4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702"/>
        <v>0.94858660595712385</v>
      </c>
      <c r="P3827">
        <f t="shared" si="711"/>
        <v>21.084</v>
      </c>
      <c r="Q3827" t="str">
        <f t="shared" si="710"/>
        <v>theater</v>
      </c>
      <c r="R3827" t="str">
        <f t="shared" si="712"/>
        <v>plays</v>
      </c>
      <c r="S3827" s="11">
        <f t="shared" si="703"/>
        <v>42151.069606481484</v>
      </c>
      <c r="T3827" s="11">
        <f t="shared" si="704"/>
        <v>42172.069606481484</v>
      </c>
    </row>
    <row r="3828" spans="1:20" ht="28.5" x14ac:dyDescent="0.4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702"/>
        <v>0.83916083916083917</v>
      </c>
      <c r="P3828">
        <f t="shared" si="711"/>
        <v>0.14299999999999999</v>
      </c>
      <c r="Q3828" t="str">
        <f t="shared" si="710"/>
        <v>theater</v>
      </c>
      <c r="R3828" t="str">
        <f t="shared" si="712"/>
        <v>plays</v>
      </c>
      <c r="S3828" s="11">
        <f t="shared" si="703"/>
        <v>42101.423541666663</v>
      </c>
      <c r="T3828" s="11">
        <f t="shared" si="704"/>
        <v>42131.423541666663</v>
      </c>
    </row>
    <row r="3829" spans="1:20" ht="57" x14ac:dyDescent="0.4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702"/>
        <v>0.65502183406113534</v>
      </c>
      <c r="P3829">
        <f t="shared" si="711"/>
        <v>7.6333333333333337</v>
      </c>
      <c r="Q3829" t="str">
        <f t="shared" si="710"/>
        <v>theater</v>
      </c>
      <c r="R3829" t="str">
        <f t="shared" si="712"/>
        <v>plays</v>
      </c>
      <c r="S3829" s="11">
        <f t="shared" si="703"/>
        <v>42034.928252314814</v>
      </c>
      <c r="T3829" s="11">
        <f t="shared" si="704"/>
        <v>42090</v>
      </c>
    </row>
    <row r="3830" spans="1:20" ht="42.75" x14ac:dyDescent="0.4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702"/>
        <v>1</v>
      </c>
      <c r="P3830">
        <f t="shared" si="711"/>
        <v>1.6666666666666667</v>
      </c>
      <c r="Q3830" t="str">
        <f t="shared" si="710"/>
        <v>theater</v>
      </c>
      <c r="R3830" t="str">
        <f t="shared" si="712"/>
        <v>plays</v>
      </c>
      <c r="S3830" s="11">
        <f t="shared" si="703"/>
        <v>41944.527627314819</v>
      </c>
      <c r="T3830" s="11">
        <f t="shared" si="704"/>
        <v>42004.569293981483</v>
      </c>
    </row>
    <row r="3831" spans="1:20" ht="42.75" x14ac:dyDescent="0.4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702"/>
        <v>0.99800399201596801</v>
      </c>
      <c r="P3831">
        <f t="shared" si="711"/>
        <v>0.1002</v>
      </c>
      <c r="Q3831" t="str">
        <f t="shared" si="710"/>
        <v>theater</v>
      </c>
      <c r="R3831" t="str">
        <f t="shared" si="712"/>
        <v>plays</v>
      </c>
      <c r="S3831" s="11">
        <f t="shared" si="703"/>
        <v>42593.865405092598</v>
      </c>
      <c r="T3831" s="11">
        <f t="shared" si="704"/>
        <v>42613.865405092598</v>
      </c>
    </row>
    <row r="3832" spans="1:20" ht="42.75" x14ac:dyDescent="0.4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702"/>
        <v>0.44444444444444442</v>
      </c>
      <c r="P3832">
        <f t="shared" si="711"/>
        <v>0.45</v>
      </c>
      <c r="Q3832" t="str">
        <f t="shared" si="710"/>
        <v>theater</v>
      </c>
      <c r="R3832" t="str">
        <f t="shared" si="712"/>
        <v>plays</v>
      </c>
      <c r="S3832" s="11">
        <f t="shared" si="703"/>
        <v>42503.740868055553</v>
      </c>
      <c r="T3832" s="11">
        <f t="shared" si="704"/>
        <v>42517.740868055553</v>
      </c>
    </row>
    <row r="3833" spans="1:20" ht="42.75" x14ac:dyDescent="0.4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702"/>
        <v>0.94320046782743205</v>
      </c>
      <c r="P3833">
        <f t="shared" si="711"/>
        <v>5.3010999999999999</v>
      </c>
      <c r="Q3833" t="str">
        <f t="shared" si="710"/>
        <v>theater</v>
      </c>
      <c r="R3833" t="str">
        <f t="shared" si="712"/>
        <v>plays</v>
      </c>
      <c r="S3833" s="11">
        <f t="shared" si="703"/>
        <v>41927.848900462966</v>
      </c>
      <c r="T3833" s="11">
        <f t="shared" si="704"/>
        <v>41948.890567129631</v>
      </c>
    </row>
    <row r="3834" spans="1:20" ht="42.75" x14ac:dyDescent="0.4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702"/>
        <v>0.95541401273885351</v>
      </c>
      <c r="P3834">
        <f t="shared" si="711"/>
        <v>2.512</v>
      </c>
      <c r="Q3834" t="str">
        <f t="shared" si="710"/>
        <v>theater</v>
      </c>
      <c r="R3834" t="str">
        <f t="shared" si="712"/>
        <v>plays</v>
      </c>
      <c r="S3834" s="11">
        <f t="shared" si="703"/>
        <v>42375.114988425921</v>
      </c>
      <c r="T3834" s="11">
        <f t="shared" si="704"/>
        <v>42420.114988425921</v>
      </c>
    </row>
    <row r="3835" spans="1:20" ht="42.75" x14ac:dyDescent="0.4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702"/>
        <v>0.8571428571428571</v>
      </c>
      <c r="P3835">
        <f t="shared" si="711"/>
        <v>1.1666666666666667</v>
      </c>
      <c r="Q3835" t="str">
        <f t="shared" si="710"/>
        <v>theater</v>
      </c>
      <c r="R3835" t="str">
        <f t="shared" si="712"/>
        <v>plays</v>
      </c>
      <c r="S3835" s="11">
        <f t="shared" si="703"/>
        <v>41963.872361111105</v>
      </c>
      <c r="T3835" s="11">
        <f t="shared" si="704"/>
        <v>41974.797916666663</v>
      </c>
    </row>
    <row r="3836" spans="1:20" ht="42.75" x14ac:dyDescent="0.4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702"/>
        <v>0.9171507184347294</v>
      </c>
      <c r="P3836">
        <f t="shared" si="711"/>
        <v>2.7258333333333336</v>
      </c>
      <c r="Q3836" t="str">
        <f t="shared" si="710"/>
        <v>theater</v>
      </c>
      <c r="R3836" t="str">
        <f t="shared" si="712"/>
        <v>plays</v>
      </c>
      <c r="S3836" s="11">
        <f t="shared" si="703"/>
        <v>42143.445219907408</v>
      </c>
      <c r="T3836" s="11">
        <f t="shared" si="704"/>
        <v>42173.445219907408</v>
      </c>
    </row>
    <row r="3837" spans="1:20" ht="42.75" x14ac:dyDescent="0.4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702"/>
        <v>0.625</v>
      </c>
      <c r="P3837">
        <f t="shared" si="711"/>
        <v>0.10666666666666667</v>
      </c>
      <c r="Q3837" t="str">
        <f t="shared" si="710"/>
        <v>theater</v>
      </c>
      <c r="R3837" t="str">
        <f t="shared" si="712"/>
        <v>plays</v>
      </c>
      <c r="S3837" s="11">
        <f t="shared" si="703"/>
        <v>42460.94222222222</v>
      </c>
      <c r="T3837" s="11">
        <f t="shared" si="704"/>
        <v>42481.94222222222</v>
      </c>
    </row>
    <row r="3838" spans="1:20" ht="42.75" x14ac:dyDescent="0.4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702"/>
        <v>0.88888888888888884</v>
      </c>
      <c r="P3838">
        <f t="shared" si="711"/>
        <v>4.5</v>
      </c>
      <c r="Q3838" t="str">
        <f t="shared" si="710"/>
        <v>theater</v>
      </c>
      <c r="R3838" t="str">
        <f t="shared" si="712"/>
        <v>plays</v>
      </c>
      <c r="S3838" s="11">
        <f t="shared" si="703"/>
        <v>42553.926527777774</v>
      </c>
      <c r="T3838" s="11">
        <f t="shared" si="704"/>
        <v>42585.172916666663</v>
      </c>
    </row>
    <row r="3839" spans="1:20" ht="28.5" x14ac:dyDescent="0.4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702"/>
        <v>0.97943192948090108</v>
      </c>
      <c r="P3839">
        <f t="shared" si="711"/>
        <v>2.5525000000000002</v>
      </c>
      <c r="Q3839" t="str">
        <f t="shared" si="710"/>
        <v>theater</v>
      </c>
      <c r="R3839" t="str">
        <f t="shared" si="712"/>
        <v>plays</v>
      </c>
      <c r="S3839" s="11">
        <f t="shared" si="703"/>
        <v>42152.765717592592</v>
      </c>
      <c r="T3839" s="11">
        <f t="shared" si="704"/>
        <v>42188.765717592592</v>
      </c>
    </row>
    <row r="3840" spans="1:20" ht="57" x14ac:dyDescent="0.4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702"/>
        <v>0.99182734269618344</v>
      </c>
      <c r="P3840">
        <f t="shared" si="711"/>
        <v>50.411999999999999</v>
      </c>
      <c r="Q3840" t="str">
        <f t="shared" si="710"/>
        <v>theater</v>
      </c>
      <c r="R3840" t="str">
        <f t="shared" si="712"/>
        <v>plays</v>
      </c>
      <c r="S3840" s="11">
        <f t="shared" si="703"/>
        <v>42116.710752314815</v>
      </c>
      <c r="T3840" s="11">
        <f t="shared" si="704"/>
        <v>42146.710752314815</v>
      </c>
    </row>
    <row r="3841" spans="1:20" ht="42.75" x14ac:dyDescent="0.4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702"/>
        <v>0.98765432098765427</v>
      </c>
      <c r="P3841">
        <f t="shared" si="711"/>
        <v>2.0250000000000001E-2</v>
      </c>
      <c r="Q3841" t="str">
        <f t="shared" si="710"/>
        <v>theater</v>
      </c>
      <c r="R3841" t="str">
        <f t="shared" si="712"/>
        <v>plays</v>
      </c>
      <c r="S3841" s="11">
        <f t="shared" si="703"/>
        <v>42155.142638888887</v>
      </c>
      <c r="T3841" s="11">
        <f t="shared" si="704"/>
        <v>42215.142638888887</v>
      </c>
    </row>
    <row r="3842" spans="1:20" ht="42.75" x14ac:dyDescent="0.4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si="702"/>
        <v>1.5384615384615385E-2</v>
      </c>
      <c r="P3842">
        <f t="shared" si="711"/>
        <v>3.2500000000000001E-2</v>
      </c>
      <c r="Q3842" t="str">
        <f t="shared" si="710"/>
        <v>theater</v>
      </c>
      <c r="R3842" t="str">
        <f t="shared" si="712"/>
        <v>plays</v>
      </c>
      <c r="S3842" s="11">
        <f t="shared" si="703"/>
        <v>42432.701724537037</v>
      </c>
      <c r="T3842" s="11">
        <f t="shared" si="704"/>
        <v>42457.660057870366</v>
      </c>
    </row>
    <row r="3843" spans="1:20" ht="42.75" x14ac:dyDescent="0.4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ref="O3843:O3906" si="713">$D3843/$E3843</f>
        <v>11.467889908256881</v>
      </c>
      <c r="P3843">
        <f t="shared" si="711"/>
        <v>872</v>
      </c>
      <c r="Q3843" t="str">
        <f t="shared" si="710"/>
        <v>theater</v>
      </c>
      <c r="R3843" t="str">
        <f t="shared" si="712"/>
        <v>plays</v>
      </c>
      <c r="S3843" s="11">
        <f t="shared" ref="S3843:S3906" si="714">(((J3843/60)/60)/24)+DATE(1970,1,1)</f>
        <v>41780.785729166666</v>
      </c>
      <c r="T3843" s="11">
        <f t="shared" ref="T3843:T3906" si="715">(((I3843/60)/60)/24)+DATE(1970,1,1)</f>
        <v>41840.785729166666</v>
      </c>
    </row>
    <row r="3844" spans="1:20" ht="42.75" x14ac:dyDescent="0.4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713"/>
        <v>4.557885141294439</v>
      </c>
      <c r="P3844">
        <f t="shared" si="711"/>
        <v>0.10970000000000001</v>
      </c>
      <c r="Q3844" t="str">
        <f t="shared" si="710"/>
        <v>theater</v>
      </c>
      <c r="R3844" t="str">
        <f t="shared" si="712"/>
        <v>plays</v>
      </c>
      <c r="S3844" s="11">
        <f t="shared" si="714"/>
        <v>41740.493657407409</v>
      </c>
      <c r="T3844" s="11">
        <f t="shared" si="715"/>
        <v>41770.493657407409</v>
      </c>
    </row>
    <row r="3845" spans="1:20" ht="42.75" x14ac:dyDescent="0.4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713"/>
        <v>4.694835680751174</v>
      </c>
      <c r="P3845">
        <f t="shared" si="711"/>
        <v>0.21299999999999999</v>
      </c>
      <c r="Q3845" t="str">
        <f t="shared" si="710"/>
        <v>theater</v>
      </c>
      <c r="R3845" t="str">
        <f t="shared" si="712"/>
        <v>plays</v>
      </c>
      <c r="S3845" s="11">
        <f t="shared" si="714"/>
        <v>41766.072500000002</v>
      </c>
      <c r="T3845" s="11">
        <f t="shared" si="715"/>
        <v>41791.072500000002</v>
      </c>
    </row>
    <row r="3846" spans="1:20" ht="42.75" x14ac:dyDescent="0.4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713"/>
        <v>2.4102311854402361</v>
      </c>
      <c r="P3846">
        <f t="shared" si="711"/>
        <v>0.81320000000000003</v>
      </c>
      <c r="Q3846" t="str">
        <f t="shared" si="710"/>
        <v>theater</v>
      </c>
      <c r="R3846" t="str">
        <f t="shared" si="712"/>
        <v>plays</v>
      </c>
      <c r="S3846" s="11">
        <f t="shared" si="714"/>
        <v>41766.617291666669</v>
      </c>
      <c r="T3846" s="11">
        <f t="shared" si="715"/>
        <v>41793.290972222225</v>
      </c>
    </row>
    <row r="3847" spans="1:20" ht="57" x14ac:dyDescent="0.4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713"/>
        <v>47.505938242280287</v>
      </c>
      <c r="P3847">
        <f t="shared" si="711"/>
        <v>8.5918367346938779E-2</v>
      </c>
      <c r="Q3847" t="str">
        <f t="shared" si="710"/>
        <v>theater</v>
      </c>
      <c r="R3847" t="str">
        <f t="shared" si="712"/>
        <v>plays</v>
      </c>
      <c r="S3847" s="11">
        <f t="shared" si="714"/>
        <v>42248.627013888887</v>
      </c>
      <c r="T3847" s="11">
        <f t="shared" si="715"/>
        <v>42278.627013888887</v>
      </c>
    </row>
    <row r="3848" spans="1:20" ht="42.75" x14ac:dyDescent="0.4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713"/>
        <v>37.037037037037038</v>
      </c>
      <c r="P3848">
        <f t="shared" si="711"/>
        <v>4.725E-3</v>
      </c>
      <c r="Q3848" t="str">
        <f t="shared" si="710"/>
        <v>theater</v>
      </c>
      <c r="R3848" t="str">
        <f t="shared" si="712"/>
        <v>plays</v>
      </c>
      <c r="S3848" s="11">
        <f t="shared" si="714"/>
        <v>41885.221550925926</v>
      </c>
      <c r="T3848" s="11">
        <f t="shared" si="715"/>
        <v>41916.290972222225</v>
      </c>
    </row>
    <row r="3849" spans="1:20" ht="42.75" x14ac:dyDescent="0.4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713"/>
        <v>6.1873895109015908</v>
      </c>
      <c r="P3849">
        <f t="shared" si="711"/>
        <v>0.24242857142857144</v>
      </c>
      <c r="Q3849" t="str">
        <f t="shared" si="710"/>
        <v>theater</v>
      </c>
      <c r="R3849" t="str">
        <f t="shared" si="712"/>
        <v>plays</v>
      </c>
      <c r="S3849" s="11">
        <f t="shared" si="714"/>
        <v>42159.224432870367</v>
      </c>
      <c r="T3849" s="11">
        <f t="shared" si="715"/>
        <v>42204.224432870367</v>
      </c>
    </row>
    <row r="3850" spans="1:20" ht="42.75" x14ac:dyDescent="0.4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713"/>
        <v>6.1061531235321747</v>
      </c>
      <c r="P3850">
        <f t="shared" si="711"/>
        <v>0.20276190476190475</v>
      </c>
      <c r="Q3850" t="str">
        <f t="shared" si="710"/>
        <v>theater</v>
      </c>
      <c r="R3850" t="str">
        <f t="shared" si="712"/>
        <v>plays</v>
      </c>
      <c r="S3850" s="11">
        <f t="shared" si="714"/>
        <v>42265.817002314812</v>
      </c>
      <c r="T3850" s="11">
        <f t="shared" si="715"/>
        <v>42295.817002314812</v>
      </c>
    </row>
    <row r="3851" spans="1:20" ht="42.75" x14ac:dyDescent="0.4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713"/>
        <v>14.19782300047326</v>
      </c>
      <c r="P3851">
        <f t="shared" si="711"/>
        <v>0.16253846153846155</v>
      </c>
      <c r="Q3851" t="str">
        <f t="shared" si="710"/>
        <v>theater</v>
      </c>
      <c r="R3851" t="str">
        <f t="shared" si="712"/>
        <v>plays</v>
      </c>
      <c r="S3851" s="11">
        <f t="shared" si="714"/>
        <v>42136.767175925925</v>
      </c>
      <c r="T3851" s="11">
        <f t="shared" si="715"/>
        <v>42166.767175925925</v>
      </c>
    </row>
    <row r="3852" spans="1:20" ht="28.5" x14ac:dyDescent="0.4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713"/>
        <v>26.315789473684209</v>
      </c>
      <c r="P3852">
        <f t="shared" si="711"/>
        <v>1.2666666666666666E-3</v>
      </c>
      <c r="Q3852" t="str">
        <f t="shared" si="710"/>
        <v>theater</v>
      </c>
      <c r="R3852" t="str">
        <f t="shared" si="712"/>
        <v>plays</v>
      </c>
      <c r="S3852" s="11">
        <f t="shared" si="714"/>
        <v>41975.124340277776</v>
      </c>
      <c r="T3852" s="11">
        <f t="shared" si="715"/>
        <v>42005.124340277776</v>
      </c>
    </row>
    <row r="3853" spans="1:20" ht="42.75" x14ac:dyDescent="0.4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713"/>
        <v>2.9342723004694835</v>
      </c>
      <c r="P3853">
        <f t="shared" si="711"/>
        <v>0.85199999999999998</v>
      </c>
      <c r="Q3853" t="str">
        <f t="shared" si="710"/>
        <v>theater</v>
      </c>
      <c r="R3853" t="str">
        <f t="shared" si="712"/>
        <v>plays</v>
      </c>
      <c r="S3853" s="11">
        <f t="shared" si="714"/>
        <v>42172.439571759256</v>
      </c>
      <c r="T3853" s="11">
        <f t="shared" si="715"/>
        <v>42202.439571759256</v>
      </c>
    </row>
    <row r="3854" spans="1:20" ht="42.75" x14ac:dyDescent="0.4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713"/>
        <v>500</v>
      </c>
      <c r="P3854">
        <f t="shared" si="711"/>
        <v>8.0000000000000002E-3</v>
      </c>
      <c r="Q3854" t="str">
        <f t="shared" si="710"/>
        <v>theater</v>
      </c>
      <c r="R3854" t="str">
        <f t="shared" si="712"/>
        <v>plays</v>
      </c>
      <c r="S3854" s="11">
        <f t="shared" si="714"/>
        <v>42065.190694444449</v>
      </c>
      <c r="T3854" s="11">
        <f t="shared" si="715"/>
        <v>42090.149027777778</v>
      </c>
    </row>
    <row r="3855" spans="1:20" ht="28.5" x14ac:dyDescent="0.4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713"/>
        <v>3846.1538461538462</v>
      </c>
      <c r="P3855">
        <f t="shared" si="711"/>
        <v>2.5999999999999999E-3</v>
      </c>
      <c r="Q3855" t="str">
        <f t="shared" si="710"/>
        <v>theater</v>
      </c>
      <c r="R3855" t="str">
        <f t="shared" si="712"/>
        <v>plays</v>
      </c>
      <c r="S3855" s="11">
        <f t="shared" si="714"/>
        <v>41848.84002314815</v>
      </c>
      <c r="T3855" s="11">
        <f t="shared" si="715"/>
        <v>41883.84002314815</v>
      </c>
    </row>
    <row r="3856" spans="1:20" ht="28.5" x14ac:dyDescent="0.4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713"/>
        <v>6.1521252796420578</v>
      </c>
      <c r="P3856">
        <f t="shared" si="711"/>
        <v>1.788E-2</v>
      </c>
      <c r="Q3856" t="str">
        <f t="shared" si="710"/>
        <v>theater</v>
      </c>
      <c r="R3856" t="str">
        <f t="shared" si="712"/>
        <v>plays</v>
      </c>
      <c r="S3856" s="11">
        <f t="shared" si="714"/>
        <v>42103.884930555556</v>
      </c>
      <c r="T3856" s="11">
        <f t="shared" si="715"/>
        <v>42133.884930555556</v>
      </c>
    </row>
    <row r="3857" spans="1:20" ht="42.75" x14ac:dyDescent="0.4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713"/>
        <v>40</v>
      </c>
      <c r="P3857">
        <f t="shared" si="711"/>
        <v>2.2727272727272726E-3</v>
      </c>
      <c r="Q3857" t="str">
        <f t="shared" si="710"/>
        <v>theater</v>
      </c>
      <c r="R3857" t="str">
        <f t="shared" si="712"/>
        <v>plays</v>
      </c>
      <c r="S3857" s="11">
        <f t="shared" si="714"/>
        <v>42059.970729166671</v>
      </c>
      <c r="T3857" s="11">
        <f t="shared" si="715"/>
        <v>42089.929062499999</v>
      </c>
    </row>
    <row r="3858" spans="1:20" ht="42.75" x14ac:dyDescent="0.4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713"/>
        <v>5000</v>
      </c>
      <c r="P3858">
        <f t="shared" si="711"/>
        <v>1E-3</v>
      </c>
      <c r="Q3858" t="str">
        <f t="shared" si="710"/>
        <v>theater</v>
      </c>
      <c r="R3858" t="str">
        <f t="shared" si="712"/>
        <v>plays</v>
      </c>
      <c r="S3858" s="11">
        <f t="shared" si="714"/>
        <v>42041.743090277778</v>
      </c>
      <c r="T3858" s="11">
        <f t="shared" si="715"/>
        <v>42071.701423611114</v>
      </c>
    </row>
    <row r="3859" spans="1:20" ht="42.75" x14ac:dyDescent="0.4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713"/>
        <v>19.23076923076923</v>
      </c>
      <c r="P3859">
        <f t="shared" si="711"/>
        <v>5.1999999999999998E-2</v>
      </c>
      <c r="Q3859" t="str">
        <f t="shared" si="710"/>
        <v>theater</v>
      </c>
      <c r="R3859" t="str">
        <f t="shared" si="712"/>
        <v>plays</v>
      </c>
      <c r="S3859" s="11">
        <f t="shared" si="714"/>
        <v>41829.73715277778</v>
      </c>
      <c r="T3859" s="11">
        <f t="shared" si="715"/>
        <v>41852.716666666667</v>
      </c>
    </row>
    <row r="3860" spans="1:20" ht="57" x14ac:dyDescent="0.4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713"/>
        <v>50</v>
      </c>
      <c r="P3860">
        <f t="shared" si="711"/>
        <v>2E-3</v>
      </c>
      <c r="Q3860" t="str">
        <f t="shared" si="710"/>
        <v>theater</v>
      </c>
      <c r="R3860" t="str">
        <f t="shared" si="712"/>
        <v>plays</v>
      </c>
      <c r="S3860" s="11">
        <f t="shared" si="714"/>
        <v>42128.431064814817</v>
      </c>
      <c r="T3860" s="11">
        <f t="shared" si="715"/>
        <v>42146.875</v>
      </c>
    </row>
    <row r="3861" spans="1:20" ht="42.75" x14ac:dyDescent="0.4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713"/>
        <v>2500</v>
      </c>
      <c r="P3861">
        <f t="shared" si="711"/>
        <v>2E-3</v>
      </c>
      <c r="Q3861" t="str">
        <f t="shared" si="710"/>
        <v>theater</v>
      </c>
      <c r="R3861" t="str">
        <f t="shared" si="712"/>
        <v>plays</v>
      </c>
      <c r="S3861" s="11">
        <f t="shared" si="714"/>
        <v>41789.893599537041</v>
      </c>
      <c r="T3861" s="11">
        <f t="shared" si="715"/>
        <v>41815.875</v>
      </c>
    </row>
    <row r="3862" spans="1:20" ht="42.75" x14ac:dyDescent="0.4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713"/>
        <v>5.6603773584905657</v>
      </c>
      <c r="P3862">
        <f t="shared" si="711"/>
        <v>0.42399999999999999</v>
      </c>
      <c r="Q3862" t="str">
        <f t="shared" si="710"/>
        <v>theater</v>
      </c>
      <c r="R3862" t="str">
        <f t="shared" si="712"/>
        <v>plays</v>
      </c>
      <c r="S3862" s="11">
        <f t="shared" si="714"/>
        <v>41833.660995370366</v>
      </c>
      <c r="T3862" s="11">
        <f t="shared" si="715"/>
        <v>41863.660995370366</v>
      </c>
    </row>
    <row r="3863" spans="1:20" x14ac:dyDescent="0.4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713"/>
        <v>20</v>
      </c>
      <c r="P3863">
        <f t="shared" si="711"/>
        <v>1.6666666666666666E-2</v>
      </c>
      <c r="Q3863" t="str">
        <f t="shared" si="710"/>
        <v>theater</v>
      </c>
      <c r="R3863" t="str">
        <f t="shared" si="712"/>
        <v>plays</v>
      </c>
      <c r="S3863" s="11">
        <f t="shared" si="714"/>
        <v>41914.590011574073</v>
      </c>
      <c r="T3863" s="11">
        <f t="shared" si="715"/>
        <v>41955.907638888893</v>
      </c>
    </row>
    <row r="3864" spans="1:20" ht="28.5" x14ac:dyDescent="0.4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713"/>
        <v>7500</v>
      </c>
      <c r="P3864">
        <f t="shared" si="711"/>
        <v>5.0000000000000001E-4</v>
      </c>
      <c r="Q3864" t="str">
        <f t="shared" si="710"/>
        <v>theater</v>
      </c>
      <c r="R3864" t="str">
        <f t="shared" si="712"/>
        <v>plays</v>
      </c>
      <c r="S3864" s="11">
        <f t="shared" si="714"/>
        <v>42611.261064814811</v>
      </c>
      <c r="T3864" s="11">
        <f t="shared" si="715"/>
        <v>42625.707638888889</v>
      </c>
    </row>
    <row r="3865" spans="1:20" ht="42.75" x14ac:dyDescent="0.4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 t="str">
        <f>IFERROR($D3865/$E3865,"0")</f>
        <v>0</v>
      </c>
      <c r="P3865">
        <f>AVERAGE(E3865,D3865)</f>
        <v>3000</v>
      </c>
      <c r="Q3865" t="str">
        <f t="shared" si="710"/>
        <v>theater</v>
      </c>
      <c r="R3865" t="str">
        <f t="shared" si="712"/>
        <v>plays</v>
      </c>
      <c r="S3865" s="11">
        <f t="shared" si="714"/>
        <v>42253.633159722223</v>
      </c>
      <c r="T3865" s="11">
        <f t="shared" si="715"/>
        <v>42313.674826388888</v>
      </c>
    </row>
    <row r="3866" spans="1:20" ht="42.75" x14ac:dyDescent="0.4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713"/>
        <v>83.333333333333329</v>
      </c>
      <c r="P3866">
        <f t="shared" ref="P3866:P3873" si="716">AVERAGE($E3866/$D3865)</f>
        <v>0.01</v>
      </c>
      <c r="Q3866" t="str">
        <f t="shared" si="710"/>
        <v>theater</v>
      </c>
      <c r="R3866" t="str">
        <f t="shared" si="712"/>
        <v>plays</v>
      </c>
      <c r="S3866" s="11">
        <f t="shared" si="714"/>
        <v>42295.891828703709</v>
      </c>
      <c r="T3866" s="11">
        <f t="shared" si="715"/>
        <v>42325.933495370366</v>
      </c>
    </row>
    <row r="3867" spans="1:20" ht="42.75" x14ac:dyDescent="0.4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713"/>
        <v>3.7123076923076921</v>
      </c>
      <c r="P3867">
        <f t="shared" si="716"/>
        <v>0.13</v>
      </c>
      <c r="Q3867" t="str">
        <f t="shared" si="710"/>
        <v>theater</v>
      </c>
      <c r="R3867" t="str">
        <f t="shared" si="712"/>
        <v>plays</v>
      </c>
      <c r="S3867" s="11">
        <f t="shared" si="714"/>
        <v>41841.651597222226</v>
      </c>
      <c r="T3867" s="11">
        <f t="shared" si="715"/>
        <v>41881.229166666664</v>
      </c>
    </row>
    <row r="3868" spans="1:20" ht="28.5" x14ac:dyDescent="0.4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713"/>
        <v>181.81818181818181</v>
      </c>
      <c r="P3868">
        <f t="shared" si="716"/>
        <v>4.5586406962287605E-3</v>
      </c>
      <c r="Q3868" t="str">
        <f t="shared" si="710"/>
        <v>theater</v>
      </c>
      <c r="R3868" t="str">
        <f t="shared" si="712"/>
        <v>plays</v>
      </c>
      <c r="S3868" s="11">
        <f t="shared" si="714"/>
        <v>42402.947002314817</v>
      </c>
      <c r="T3868" s="11">
        <f t="shared" si="715"/>
        <v>42452.145138888889</v>
      </c>
    </row>
    <row r="3869" spans="1:20" ht="42.75" x14ac:dyDescent="0.4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713"/>
        <v>7.9681274900398407</v>
      </c>
      <c r="P3869">
        <f t="shared" si="716"/>
        <v>0.1255</v>
      </c>
      <c r="Q3869" t="str">
        <f t="shared" si="710"/>
        <v>theater</v>
      </c>
      <c r="R3869" t="str">
        <f t="shared" si="712"/>
        <v>plays</v>
      </c>
      <c r="S3869" s="11">
        <f t="shared" si="714"/>
        <v>42509.814108796301</v>
      </c>
      <c r="T3869" s="11">
        <f t="shared" si="715"/>
        <v>42539.814108796301</v>
      </c>
    </row>
    <row r="3870" spans="1:20" x14ac:dyDescent="0.4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713"/>
        <v>500</v>
      </c>
      <c r="P3870">
        <f t="shared" si="716"/>
        <v>5.0000000000000001E-3</v>
      </c>
      <c r="Q3870" t="str">
        <f t="shared" si="710"/>
        <v>theater</v>
      </c>
      <c r="R3870" t="str">
        <f>RIGHT(N3870,7)</f>
        <v>musical</v>
      </c>
      <c r="S3870" s="11">
        <f t="shared" si="714"/>
        <v>41865.659780092588</v>
      </c>
      <c r="T3870" s="11">
        <f t="shared" si="715"/>
        <v>41890.659780092588</v>
      </c>
    </row>
    <row r="3871" spans="1:20" ht="28.5" x14ac:dyDescent="0.4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713"/>
        <v>29.006637168141594</v>
      </c>
      <c r="P3871">
        <f t="shared" si="716"/>
        <v>9.0399999999999994E-2</v>
      </c>
      <c r="Q3871" t="str">
        <f t="shared" ref="Q3871:Q3934" si="717">LEFT(N3871,7)</f>
        <v>theater</v>
      </c>
      <c r="R3871" t="str">
        <f t="shared" ref="R3871:R3889" si="718">RIGHT(N3871,7)</f>
        <v>musical</v>
      </c>
      <c r="S3871" s="11">
        <f t="shared" si="714"/>
        <v>42047.724444444444</v>
      </c>
      <c r="T3871" s="11">
        <f t="shared" si="715"/>
        <v>42077.132638888885</v>
      </c>
    </row>
    <row r="3872" spans="1:20" ht="42.75" x14ac:dyDescent="0.4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713"/>
        <v>6.666666666666667</v>
      </c>
      <c r="P3872">
        <f t="shared" si="716"/>
        <v>0.11440774921821371</v>
      </c>
      <c r="Q3872" t="str">
        <f t="shared" si="717"/>
        <v>theater</v>
      </c>
      <c r="R3872" t="str">
        <f t="shared" si="718"/>
        <v>musical</v>
      </c>
      <c r="S3872" s="11">
        <f t="shared" si="714"/>
        <v>41793.17219907407</v>
      </c>
      <c r="T3872" s="11">
        <f t="shared" si="715"/>
        <v>41823.17219907407</v>
      </c>
    </row>
    <row r="3873" spans="1:20" ht="28.5" x14ac:dyDescent="0.4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713"/>
        <v>37.5</v>
      </c>
      <c r="P3873">
        <f t="shared" si="716"/>
        <v>4.0000000000000001E-3</v>
      </c>
      <c r="Q3873" t="str">
        <f t="shared" si="717"/>
        <v>theater</v>
      </c>
      <c r="R3873" t="str">
        <f t="shared" si="718"/>
        <v>musical</v>
      </c>
      <c r="S3873" s="11">
        <f t="shared" si="714"/>
        <v>42763.780671296292</v>
      </c>
      <c r="T3873" s="11">
        <f t="shared" si="715"/>
        <v>42823.739004629635</v>
      </c>
    </row>
    <row r="3874" spans="1:20" ht="42.75" x14ac:dyDescent="0.4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 t="str">
        <f t="shared" ref="O3874:O3877" si="719">IFERROR($D3874/$E3874,"0")</f>
        <v>0</v>
      </c>
      <c r="P3874">
        <f t="shared" ref="P3874:P3877" si="720">AVERAGE(E3874,D3874)</f>
        <v>7500</v>
      </c>
      <c r="Q3874" t="str">
        <f t="shared" si="717"/>
        <v>theater</v>
      </c>
      <c r="R3874" t="str">
        <f t="shared" si="718"/>
        <v>musical</v>
      </c>
      <c r="S3874" s="11">
        <f t="shared" si="714"/>
        <v>42180.145787037036</v>
      </c>
      <c r="T3874" s="11">
        <f t="shared" si="715"/>
        <v>42230.145787037036</v>
      </c>
    </row>
    <row r="3875" spans="1:20" ht="42.75" x14ac:dyDescent="0.4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 t="str">
        <f t="shared" si="719"/>
        <v>0</v>
      </c>
      <c r="P3875">
        <f t="shared" si="720"/>
        <v>2750</v>
      </c>
      <c r="Q3875" t="str">
        <f t="shared" si="717"/>
        <v>theater</v>
      </c>
      <c r="R3875" t="str">
        <f t="shared" si="718"/>
        <v>musical</v>
      </c>
      <c r="S3875" s="11">
        <f t="shared" si="714"/>
        <v>42255.696006944447</v>
      </c>
      <c r="T3875" s="11">
        <f t="shared" si="715"/>
        <v>42285.696006944447</v>
      </c>
    </row>
    <row r="3876" spans="1:20" ht="42.75" x14ac:dyDescent="0.4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 t="str">
        <f t="shared" si="719"/>
        <v>0</v>
      </c>
      <c r="P3876">
        <f t="shared" si="720"/>
        <v>310</v>
      </c>
      <c r="Q3876" t="str">
        <f t="shared" si="717"/>
        <v>theater</v>
      </c>
      <c r="R3876" t="str">
        <f t="shared" si="718"/>
        <v>musical</v>
      </c>
      <c r="S3876" s="11">
        <f t="shared" si="714"/>
        <v>42007.016458333332</v>
      </c>
      <c r="T3876" s="11">
        <f t="shared" si="715"/>
        <v>42028.041666666672</v>
      </c>
    </row>
    <row r="3877" spans="1:20" ht="42.75" x14ac:dyDescent="0.4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 t="str">
        <f t="shared" si="719"/>
        <v>0</v>
      </c>
      <c r="P3877">
        <f t="shared" si="720"/>
        <v>15000</v>
      </c>
      <c r="Q3877" t="str">
        <f t="shared" si="717"/>
        <v>theater</v>
      </c>
      <c r="R3877" t="str">
        <f t="shared" si="718"/>
        <v>musical</v>
      </c>
      <c r="S3877" s="11">
        <f t="shared" si="714"/>
        <v>42615.346817129626</v>
      </c>
      <c r="T3877" s="11">
        <f t="shared" si="715"/>
        <v>42616.416666666672</v>
      </c>
    </row>
    <row r="3878" spans="1:20" ht="42.75" x14ac:dyDescent="0.4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713"/>
        <v>1.8941233608547838</v>
      </c>
      <c r="P3878">
        <f t="shared" ref="P3878:P3880" si="721">AVERAGE($E3878/$D3877)</f>
        <v>6.8633333333333338E-2</v>
      </c>
      <c r="Q3878" t="str">
        <f t="shared" si="717"/>
        <v>theater</v>
      </c>
      <c r="R3878" t="str">
        <f t="shared" si="718"/>
        <v>musical</v>
      </c>
      <c r="S3878" s="11">
        <f t="shared" si="714"/>
        <v>42372.624166666668</v>
      </c>
      <c r="T3878" s="11">
        <f t="shared" si="715"/>
        <v>42402.624166666668</v>
      </c>
    </row>
    <row r="3879" spans="1:20" ht="42.75" x14ac:dyDescent="0.4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713"/>
        <v>20.145044319097501</v>
      </c>
      <c r="P3879">
        <f t="shared" si="721"/>
        <v>0.3182051282051282</v>
      </c>
      <c r="Q3879" t="str">
        <f t="shared" si="717"/>
        <v>theater</v>
      </c>
      <c r="R3879" t="str">
        <f t="shared" si="718"/>
        <v>musical</v>
      </c>
      <c r="S3879" s="11">
        <f t="shared" si="714"/>
        <v>42682.67768518519</v>
      </c>
      <c r="T3879" s="11">
        <f t="shared" si="715"/>
        <v>42712.67768518519</v>
      </c>
    </row>
    <row r="3880" spans="1:20" ht="42.75" x14ac:dyDescent="0.4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713"/>
        <v>1800</v>
      </c>
      <c r="P3880">
        <f t="shared" si="721"/>
        <v>4.0000000000000002E-4</v>
      </c>
      <c r="Q3880" t="str">
        <f t="shared" si="717"/>
        <v>theater</v>
      </c>
      <c r="R3880" t="str">
        <f t="shared" si="718"/>
        <v>musical</v>
      </c>
      <c r="S3880" s="11">
        <f t="shared" si="714"/>
        <v>42154.818819444445</v>
      </c>
      <c r="T3880" s="11">
        <f t="shared" si="715"/>
        <v>42185.165972222225</v>
      </c>
    </row>
    <row r="3881" spans="1:20" ht="42.75" x14ac:dyDescent="0.4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 t="str">
        <f>IFERROR($D3881/$E3881,"0")</f>
        <v>0</v>
      </c>
      <c r="P3881">
        <f>AVERAGE(E3881,D3881)</f>
        <v>7500</v>
      </c>
      <c r="Q3881" t="str">
        <f t="shared" si="717"/>
        <v>theater</v>
      </c>
      <c r="R3881" t="str">
        <f t="shared" si="718"/>
        <v>musical</v>
      </c>
      <c r="S3881" s="11">
        <f t="shared" si="714"/>
        <v>41999.861064814817</v>
      </c>
      <c r="T3881" s="11">
        <f t="shared" si="715"/>
        <v>42029.861064814817</v>
      </c>
    </row>
    <row r="3882" spans="1:20" ht="42.75" x14ac:dyDescent="0.4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713"/>
        <v>7.6530612244897958</v>
      </c>
      <c r="P3882">
        <f t="shared" ref="P3882:P3883" si="722">AVERAGE($E3882/$D3881)</f>
        <v>6.5333333333333327E-2</v>
      </c>
      <c r="Q3882" t="str">
        <f t="shared" si="717"/>
        <v>theater</v>
      </c>
      <c r="R3882" t="str">
        <f t="shared" si="718"/>
        <v>musical</v>
      </c>
      <c r="S3882" s="11">
        <f t="shared" si="714"/>
        <v>41815.815046296295</v>
      </c>
      <c r="T3882" s="11">
        <f t="shared" si="715"/>
        <v>41850.958333333336</v>
      </c>
    </row>
    <row r="3883" spans="1:20" ht="28.5" x14ac:dyDescent="0.4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713"/>
        <v>20</v>
      </c>
      <c r="P3883">
        <f t="shared" si="722"/>
        <v>3.3333333333333335E-3</v>
      </c>
      <c r="Q3883" t="str">
        <f t="shared" si="717"/>
        <v>theater</v>
      </c>
      <c r="R3883" t="str">
        <f t="shared" si="718"/>
        <v>musical</v>
      </c>
      <c r="S3883" s="11">
        <f t="shared" si="714"/>
        <v>42756.018506944441</v>
      </c>
      <c r="T3883" s="11">
        <f t="shared" si="715"/>
        <v>42786.018506944441</v>
      </c>
    </row>
    <row r="3884" spans="1:20" ht="42.75" x14ac:dyDescent="0.4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 t="str">
        <f t="shared" ref="O3884:O3888" si="723">IFERROR($D3884/$E3884,"0")</f>
        <v>0</v>
      </c>
      <c r="P3884">
        <f t="shared" ref="P3884:P3888" si="724">AVERAGE(E3884,D3884)</f>
        <v>15000</v>
      </c>
      <c r="Q3884" t="str">
        <f t="shared" si="717"/>
        <v>theater</v>
      </c>
      <c r="R3884" t="str">
        <f t="shared" si="718"/>
        <v>musical</v>
      </c>
      <c r="S3884" s="11">
        <f t="shared" si="714"/>
        <v>42373.983449074076</v>
      </c>
      <c r="T3884" s="11">
        <f t="shared" si="715"/>
        <v>42400.960416666669</v>
      </c>
    </row>
    <row r="3885" spans="1:20" ht="57" x14ac:dyDescent="0.4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 t="str">
        <f t="shared" si="723"/>
        <v>0</v>
      </c>
      <c r="P3885">
        <f t="shared" si="724"/>
        <v>7500</v>
      </c>
      <c r="Q3885" t="str">
        <f t="shared" si="717"/>
        <v>theater</v>
      </c>
      <c r="R3885" t="str">
        <f t="shared" si="718"/>
        <v>musical</v>
      </c>
      <c r="S3885" s="11">
        <f t="shared" si="714"/>
        <v>41854.602650462963</v>
      </c>
      <c r="T3885" s="11">
        <f t="shared" si="715"/>
        <v>41884.602650462963</v>
      </c>
    </row>
    <row r="3886" spans="1:20" ht="42.75" x14ac:dyDescent="0.4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 t="str">
        <f t="shared" si="723"/>
        <v>0</v>
      </c>
      <c r="P3886">
        <f t="shared" si="724"/>
        <v>5000</v>
      </c>
      <c r="Q3886" t="str">
        <f t="shared" si="717"/>
        <v>theater</v>
      </c>
      <c r="R3886" t="str">
        <f t="shared" si="718"/>
        <v>musical</v>
      </c>
      <c r="S3886" s="11">
        <f t="shared" si="714"/>
        <v>42065.791574074072</v>
      </c>
      <c r="T3886" s="11">
        <f t="shared" si="715"/>
        <v>42090.749907407408</v>
      </c>
    </row>
    <row r="3887" spans="1:20" ht="42.75" x14ac:dyDescent="0.4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 t="str">
        <f t="shared" si="723"/>
        <v>0</v>
      </c>
      <c r="P3887">
        <f t="shared" si="724"/>
        <v>187500</v>
      </c>
      <c r="Q3887" t="str">
        <f t="shared" si="717"/>
        <v>theater</v>
      </c>
      <c r="R3887" t="str">
        <f t="shared" si="718"/>
        <v>musical</v>
      </c>
      <c r="S3887" s="11">
        <f t="shared" si="714"/>
        <v>42469.951284722221</v>
      </c>
      <c r="T3887" s="11">
        <f t="shared" si="715"/>
        <v>42499.951284722221</v>
      </c>
    </row>
    <row r="3888" spans="1:20" x14ac:dyDescent="0.4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 t="str">
        <f t="shared" si="723"/>
        <v>0</v>
      </c>
      <c r="P3888">
        <f t="shared" si="724"/>
        <v>5000</v>
      </c>
      <c r="Q3888" t="str">
        <f t="shared" si="717"/>
        <v>theater</v>
      </c>
      <c r="R3888" t="str">
        <f t="shared" si="718"/>
        <v>musical</v>
      </c>
      <c r="S3888" s="11">
        <f t="shared" si="714"/>
        <v>41954.228032407409</v>
      </c>
      <c r="T3888" s="11">
        <f t="shared" si="715"/>
        <v>41984.228032407409</v>
      </c>
    </row>
    <row r="3889" spans="1:20" ht="42.75" x14ac:dyDescent="0.4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713"/>
        <v>57.142857142857146</v>
      </c>
      <c r="P3889">
        <f t="shared" ref="P3889:P3893" si="725">AVERAGE($E3889/$D3888)</f>
        <v>3.5000000000000001E-3</v>
      </c>
      <c r="Q3889" t="str">
        <f t="shared" si="717"/>
        <v>theater</v>
      </c>
      <c r="R3889" t="str">
        <f t="shared" si="718"/>
        <v>musical</v>
      </c>
      <c r="S3889" s="11">
        <f t="shared" si="714"/>
        <v>42079.857974537037</v>
      </c>
      <c r="T3889" s="11">
        <f t="shared" si="715"/>
        <v>42125.916666666672</v>
      </c>
    </row>
    <row r="3890" spans="1:20" ht="42.75" x14ac:dyDescent="0.4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713"/>
        <v>3.6900369003690039</v>
      </c>
      <c r="P3890">
        <f t="shared" si="725"/>
        <v>0.27100000000000002</v>
      </c>
      <c r="Q3890" t="str">
        <f t="shared" si="717"/>
        <v>theater</v>
      </c>
      <c r="R3890" t="str">
        <f>RIGHT(N3890,5)</f>
        <v>plays</v>
      </c>
      <c r="S3890" s="11">
        <f t="shared" si="714"/>
        <v>42762.545810185184</v>
      </c>
      <c r="T3890" s="11">
        <f t="shared" si="715"/>
        <v>42792.545810185184</v>
      </c>
    </row>
    <row r="3891" spans="1:20" ht="42.75" x14ac:dyDescent="0.4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713"/>
        <v>67.79661016949153</v>
      </c>
      <c r="P3891">
        <f t="shared" si="725"/>
        <v>5.8999999999999997E-2</v>
      </c>
      <c r="Q3891" t="str">
        <f t="shared" si="717"/>
        <v>theater</v>
      </c>
      <c r="R3891" t="str">
        <f t="shared" ref="R3891:R3954" si="726">RIGHT(N3891,5)</f>
        <v>plays</v>
      </c>
      <c r="S3891" s="11">
        <f t="shared" si="714"/>
        <v>41977.004976851851</v>
      </c>
      <c r="T3891" s="11">
        <f t="shared" si="715"/>
        <v>42008.976388888885</v>
      </c>
    </row>
    <row r="3892" spans="1:20" ht="42.75" x14ac:dyDescent="0.4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713"/>
        <v>5.9429477020602217</v>
      </c>
      <c r="P3892">
        <f t="shared" si="725"/>
        <v>0.3155</v>
      </c>
      <c r="Q3892" t="str">
        <f t="shared" si="717"/>
        <v>theater</v>
      </c>
      <c r="R3892" t="str">
        <f t="shared" si="726"/>
        <v>plays</v>
      </c>
      <c r="S3892" s="11">
        <f t="shared" si="714"/>
        <v>42171.758611111116</v>
      </c>
      <c r="T3892" s="11">
        <f t="shared" si="715"/>
        <v>42231.758611111116</v>
      </c>
    </row>
    <row r="3893" spans="1:20" ht="28.5" x14ac:dyDescent="0.4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713"/>
        <v>3.0769230769230771</v>
      </c>
      <c r="P3893">
        <f t="shared" si="725"/>
        <v>1.7333333333333333E-2</v>
      </c>
      <c r="Q3893" t="str">
        <f t="shared" si="717"/>
        <v>theater</v>
      </c>
      <c r="R3893" t="str">
        <f t="shared" si="726"/>
        <v>plays</v>
      </c>
      <c r="S3893" s="11">
        <f t="shared" si="714"/>
        <v>42056.1324537037</v>
      </c>
      <c r="T3893" s="11">
        <f t="shared" si="715"/>
        <v>42086.207638888889</v>
      </c>
    </row>
    <row r="3894" spans="1:20" ht="42.75" x14ac:dyDescent="0.4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 t="str">
        <f>IFERROR($D3894/$E3894,"0")</f>
        <v>0</v>
      </c>
      <c r="P3894">
        <f>AVERAGE(E3894,D3894)</f>
        <v>500</v>
      </c>
      <c r="Q3894" t="str">
        <f t="shared" si="717"/>
        <v>theater</v>
      </c>
      <c r="R3894" t="str">
        <f t="shared" si="726"/>
        <v>plays</v>
      </c>
      <c r="S3894" s="11">
        <f t="shared" si="714"/>
        <v>41867.652280092596</v>
      </c>
      <c r="T3894" s="11">
        <f t="shared" si="715"/>
        <v>41875.291666666664</v>
      </c>
    </row>
    <row r="3895" spans="1:20" ht="42.75" x14ac:dyDescent="0.4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713"/>
        <v>4.6403712296983759</v>
      </c>
      <c r="P3895">
        <f t="shared" ref="P3895:P3904" si="727">AVERAGE($E3895/$D3894)</f>
        <v>10.775</v>
      </c>
      <c r="Q3895" t="str">
        <f t="shared" si="717"/>
        <v>theater</v>
      </c>
      <c r="R3895" t="str">
        <f t="shared" si="726"/>
        <v>plays</v>
      </c>
      <c r="S3895" s="11">
        <f t="shared" si="714"/>
        <v>41779.657870370371</v>
      </c>
      <c r="T3895" s="11">
        <f t="shared" si="715"/>
        <v>41821.25</v>
      </c>
    </row>
    <row r="3896" spans="1:20" ht="42.75" x14ac:dyDescent="0.4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713"/>
        <v>28.846153846153847</v>
      </c>
      <c r="P3896">
        <f t="shared" si="727"/>
        <v>1.04E-2</v>
      </c>
      <c r="Q3896" t="str">
        <f t="shared" si="717"/>
        <v>theater</v>
      </c>
      <c r="R3896" t="str">
        <f t="shared" si="726"/>
        <v>plays</v>
      </c>
      <c r="S3896" s="11">
        <f t="shared" si="714"/>
        <v>42679.958472222221</v>
      </c>
      <c r="T3896" s="11">
        <f t="shared" si="715"/>
        <v>42710.207638888889</v>
      </c>
    </row>
    <row r="3897" spans="1:20" ht="42.75" x14ac:dyDescent="0.4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713"/>
        <v>20</v>
      </c>
      <c r="P3897">
        <f t="shared" si="727"/>
        <v>3.3333333333333335E-3</v>
      </c>
      <c r="Q3897" t="str">
        <f t="shared" si="717"/>
        <v>theater</v>
      </c>
      <c r="R3897" t="str">
        <f t="shared" si="726"/>
        <v>plays</v>
      </c>
      <c r="S3897" s="11">
        <f t="shared" si="714"/>
        <v>42032.250208333338</v>
      </c>
      <c r="T3897" s="11">
        <f t="shared" si="715"/>
        <v>42063.250208333338</v>
      </c>
    </row>
    <row r="3898" spans="1:20" ht="42.75" x14ac:dyDescent="0.4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713"/>
        <v>9.4117647058823533</v>
      </c>
      <c r="P3898">
        <f t="shared" si="727"/>
        <v>0.17</v>
      </c>
      <c r="Q3898" t="str">
        <f t="shared" si="717"/>
        <v>theater</v>
      </c>
      <c r="R3898" t="str">
        <f t="shared" si="726"/>
        <v>plays</v>
      </c>
      <c r="S3898" s="11">
        <f t="shared" si="714"/>
        <v>41793.191875000004</v>
      </c>
      <c r="T3898" s="11">
        <f t="shared" si="715"/>
        <v>41807.191875000004</v>
      </c>
    </row>
    <row r="3899" spans="1:20" ht="42.75" x14ac:dyDescent="0.4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713"/>
        <v>5.6818181818181817</v>
      </c>
      <c r="P3899">
        <f t="shared" si="727"/>
        <v>0.27500000000000002</v>
      </c>
      <c r="Q3899" t="str">
        <f t="shared" si="717"/>
        <v>theater</v>
      </c>
      <c r="R3899" t="str">
        <f t="shared" si="726"/>
        <v>plays</v>
      </c>
      <c r="S3899" s="11">
        <f t="shared" si="714"/>
        <v>41982.87364583333</v>
      </c>
      <c r="T3899" s="11">
        <f t="shared" si="715"/>
        <v>42012.87364583333</v>
      </c>
    </row>
    <row r="3900" spans="1:20" ht="57" x14ac:dyDescent="0.4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713"/>
        <v>3.0712530712530715</v>
      </c>
      <c r="P3900">
        <f t="shared" si="727"/>
        <v>0.3256</v>
      </c>
      <c r="Q3900" t="str">
        <f t="shared" si="717"/>
        <v>theater</v>
      </c>
      <c r="R3900" t="str">
        <f t="shared" si="726"/>
        <v>plays</v>
      </c>
      <c r="S3900" s="11">
        <f t="shared" si="714"/>
        <v>42193.482291666667</v>
      </c>
      <c r="T3900" s="11">
        <f t="shared" si="715"/>
        <v>42233.666666666672</v>
      </c>
    </row>
    <row r="3901" spans="1:20" ht="42.75" x14ac:dyDescent="0.4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713"/>
        <v>80</v>
      </c>
      <c r="P3901">
        <f t="shared" si="727"/>
        <v>0.05</v>
      </c>
      <c r="Q3901" t="str">
        <f t="shared" si="717"/>
        <v>theater</v>
      </c>
      <c r="R3901" t="str">
        <f t="shared" si="726"/>
        <v>plays</v>
      </c>
      <c r="S3901" s="11">
        <f t="shared" si="714"/>
        <v>41843.775011574071</v>
      </c>
      <c r="T3901" s="11">
        <f t="shared" si="715"/>
        <v>41863.775011574071</v>
      </c>
    </row>
    <row r="3902" spans="1:20" ht="28.5" x14ac:dyDescent="0.4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713"/>
        <v>18.518518518518519</v>
      </c>
      <c r="P3902">
        <f t="shared" si="727"/>
        <v>1.35E-2</v>
      </c>
      <c r="Q3902" t="str">
        <f t="shared" si="717"/>
        <v>theater</v>
      </c>
      <c r="R3902" t="str">
        <f t="shared" si="726"/>
        <v>plays</v>
      </c>
      <c r="S3902" s="11">
        <f t="shared" si="714"/>
        <v>42136.092488425929</v>
      </c>
      <c r="T3902" s="11">
        <f t="shared" si="715"/>
        <v>42166.092488425929</v>
      </c>
    </row>
    <row r="3903" spans="1:20" ht="42.75" x14ac:dyDescent="0.4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713"/>
        <v>120</v>
      </c>
      <c r="P3903">
        <f t="shared" si="727"/>
        <v>0.01</v>
      </c>
      <c r="Q3903" t="str">
        <f t="shared" si="717"/>
        <v>theater</v>
      </c>
      <c r="R3903" t="str">
        <f t="shared" si="726"/>
        <v>plays</v>
      </c>
      <c r="S3903" s="11">
        <f t="shared" si="714"/>
        <v>42317.826377314821</v>
      </c>
      <c r="T3903" s="11">
        <f t="shared" si="715"/>
        <v>42357.826377314821</v>
      </c>
    </row>
    <row r="3904" spans="1:20" ht="42.75" x14ac:dyDescent="0.4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713"/>
        <v>2.0477815699658701</v>
      </c>
      <c r="P3904">
        <f t="shared" si="727"/>
        <v>0.48833333333333334</v>
      </c>
      <c r="Q3904" t="str">
        <f t="shared" si="717"/>
        <v>theater</v>
      </c>
      <c r="R3904" t="str">
        <f t="shared" si="726"/>
        <v>plays</v>
      </c>
      <c r="S3904" s="11">
        <f t="shared" si="714"/>
        <v>42663.468078703707</v>
      </c>
      <c r="T3904" s="11">
        <f t="shared" si="715"/>
        <v>42688.509745370371</v>
      </c>
    </row>
    <row r="3905" spans="1:20" ht="57" x14ac:dyDescent="0.4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 t="str">
        <f>IFERROR($D3905/$E3905,"0")</f>
        <v>0</v>
      </c>
      <c r="P3905">
        <f>AVERAGE(E3905,D3905)</f>
        <v>750</v>
      </c>
      <c r="Q3905" t="str">
        <f t="shared" si="717"/>
        <v>theater</v>
      </c>
      <c r="R3905" t="str">
        <f t="shared" si="726"/>
        <v>plays</v>
      </c>
      <c r="S3905" s="11">
        <f t="shared" si="714"/>
        <v>42186.01116898148</v>
      </c>
      <c r="T3905" s="11">
        <f t="shared" si="715"/>
        <v>42230.818055555559</v>
      </c>
    </row>
    <row r="3906" spans="1:20" x14ac:dyDescent="0.4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si="713"/>
        <v>3333.3333333333335</v>
      </c>
      <c r="P3906">
        <f t="shared" ref="P3906:P3913" si="728">AVERAGE($E3906/$D3905)</f>
        <v>2E-3</v>
      </c>
      <c r="Q3906" t="str">
        <f t="shared" si="717"/>
        <v>theater</v>
      </c>
      <c r="R3906" t="str">
        <f t="shared" si="726"/>
        <v>plays</v>
      </c>
      <c r="S3906" s="11">
        <f t="shared" si="714"/>
        <v>42095.229166666672</v>
      </c>
      <c r="T3906" s="11">
        <f t="shared" si="715"/>
        <v>42109.211111111115</v>
      </c>
    </row>
    <row r="3907" spans="1:20" ht="42.75" x14ac:dyDescent="0.4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ref="O3907:O3970" si="729">$D3907/$E3907</f>
        <v>8.6705202312138727</v>
      </c>
      <c r="P3907">
        <f t="shared" si="728"/>
        <v>1.7299999999999999E-2</v>
      </c>
      <c r="Q3907" t="str">
        <f t="shared" si="717"/>
        <v>theater</v>
      </c>
      <c r="R3907" t="str">
        <f t="shared" si="726"/>
        <v>plays</v>
      </c>
      <c r="S3907" s="11">
        <f t="shared" ref="S3907:S3970" si="730">(((J3907/60)/60)/24)+DATE(1970,1,1)</f>
        <v>42124.623877314814</v>
      </c>
      <c r="T3907" s="11">
        <f t="shared" ref="T3907:T3970" si="731">(((I3907/60)/60)/24)+DATE(1970,1,1)</f>
        <v>42166.958333333328</v>
      </c>
    </row>
    <row r="3908" spans="1:20" ht="42.75" x14ac:dyDescent="0.4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729"/>
        <v>1.4851485148514851</v>
      </c>
      <c r="P3908">
        <f t="shared" si="728"/>
        <v>0.67333333333333334</v>
      </c>
      <c r="Q3908" t="str">
        <f t="shared" si="717"/>
        <v>theater</v>
      </c>
      <c r="R3908" t="str">
        <f t="shared" si="726"/>
        <v>plays</v>
      </c>
      <c r="S3908" s="11">
        <f t="shared" si="730"/>
        <v>42143.917743055557</v>
      </c>
      <c r="T3908" s="11">
        <f t="shared" si="731"/>
        <v>42181.559027777781</v>
      </c>
    </row>
    <row r="3909" spans="1:20" ht="28.5" x14ac:dyDescent="0.4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729"/>
        <v>6.5359477124183005</v>
      </c>
      <c r="P3909">
        <f t="shared" si="728"/>
        <v>0.10199999999999999</v>
      </c>
      <c r="Q3909" t="str">
        <f t="shared" si="717"/>
        <v>theater</v>
      </c>
      <c r="R3909" t="str">
        <f t="shared" si="726"/>
        <v>plays</v>
      </c>
      <c r="S3909" s="11">
        <f t="shared" si="730"/>
        <v>41906.819513888891</v>
      </c>
      <c r="T3909" s="11">
        <f t="shared" si="731"/>
        <v>41938.838888888888</v>
      </c>
    </row>
    <row r="3910" spans="1:20" ht="42.75" x14ac:dyDescent="0.4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729"/>
        <v>11.538461538461538</v>
      </c>
      <c r="P3910">
        <f t="shared" si="728"/>
        <v>6.5000000000000002E-2</v>
      </c>
      <c r="Q3910" t="str">
        <f t="shared" si="717"/>
        <v>theater</v>
      </c>
      <c r="R3910" t="str">
        <f t="shared" si="726"/>
        <v>plays</v>
      </c>
      <c r="S3910" s="11">
        <f t="shared" si="730"/>
        <v>41834.135370370372</v>
      </c>
      <c r="T3910" s="11">
        <f t="shared" si="731"/>
        <v>41849.135370370372</v>
      </c>
    </row>
    <row r="3911" spans="1:20" ht="42.75" x14ac:dyDescent="0.4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729"/>
        <v>444.44444444444446</v>
      </c>
      <c r="P3911">
        <f t="shared" si="728"/>
        <v>0.18</v>
      </c>
      <c r="Q3911" t="str">
        <f t="shared" si="717"/>
        <v>theater</v>
      </c>
      <c r="R3911" t="str">
        <f t="shared" si="726"/>
        <v>plays</v>
      </c>
      <c r="S3911" s="11">
        <f t="shared" si="730"/>
        <v>41863.359282407408</v>
      </c>
      <c r="T3911" s="11">
        <f t="shared" si="731"/>
        <v>41893.359282407408</v>
      </c>
    </row>
    <row r="3912" spans="1:20" ht="42.75" x14ac:dyDescent="0.4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729"/>
        <v>32.432432432432435</v>
      </c>
      <c r="P3912">
        <f t="shared" si="728"/>
        <v>3.0833333333333333E-3</v>
      </c>
      <c r="Q3912" t="str">
        <f t="shared" si="717"/>
        <v>theater</v>
      </c>
      <c r="R3912" t="str">
        <f t="shared" si="726"/>
        <v>plays</v>
      </c>
      <c r="S3912" s="11">
        <f t="shared" si="730"/>
        <v>42224.756909722222</v>
      </c>
      <c r="T3912" s="11">
        <f t="shared" si="731"/>
        <v>42254.756909722222</v>
      </c>
    </row>
    <row r="3913" spans="1:20" ht="42.75" x14ac:dyDescent="0.4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729"/>
        <v>2.6729034413631809</v>
      </c>
      <c r="P3913">
        <f t="shared" si="728"/>
        <v>0.49883333333333335</v>
      </c>
      <c r="Q3913" t="str">
        <f t="shared" si="717"/>
        <v>theater</v>
      </c>
      <c r="R3913" t="str">
        <f t="shared" si="726"/>
        <v>plays</v>
      </c>
      <c r="S3913" s="11">
        <f t="shared" si="730"/>
        <v>41939.8122337963</v>
      </c>
      <c r="T3913" s="11">
        <f t="shared" si="731"/>
        <v>41969.853900462964</v>
      </c>
    </row>
    <row r="3914" spans="1:20" ht="42.75" x14ac:dyDescent="0.4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729"/>
        <v>15000</v>
      </c>
      <c r="P3914">
        <f>AVERAGE(E3914,D3914)</f>
        <v>7500.5</v>
      </c>
      <c r="Q3914" t="str">
        <f t="shared" si="717"/>
        <v>theater</v>
      </c>
      <c r="R3914" t="str">
        <f t="shared" si="726"/>
        <v>plays</v>
      </c>
      <c r="S3914" s="11">
        <f t="shared" si="730"/>
        <v>42059.270023148143</v>
      </c>
      <c r="T3914" s="11">
        <f t="shared" si="731"/>
        <v>42119.190972222219</v>
      </c>
    </row>
    <row r="3915" spans="1:20" ht="42.75" x14ac:dyDescent="0.4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729"/>
        <v>10</v>
      </c>
      <c r="P3915">
        <f t="shared" ref="P3915:P3917" si="732">AVERAGE($E3915/$D3914)</f>
        <v>6.6666666666666666E-2</v>
      </c>
      <c r="Q3915" t="str">
        <f t="shared" si="717"/>
        <v>theater</v>
      </c>
      <c r="R3915" t="str">
        <f t="shared" si="726"/>
        <v>plays</v>
      </c>
      <c r="S3915" s="11">
        <f t="shared" si="730"/>
        <v>42308.211215277777</v>
      </c>
      <c r="T3915" s="11">
        <f t="shared" si="731"/>
        <v>42338.252881944441</v>
      </c>
    </row>
    <row r="3916" spans="1:20" ht="42.75" x14ac:dyDescent="0.4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729"/>
        <v>2.7502750275027501</v>
      </c>
      <c r="P3916">
        <f t="shared" si="732"/>
        <v>9.0899999999999995E-2</v>
      </c>
      <c r="Q3916" t="str">
        <f t="shared" si="717"/>
        <v>theater</v>
      </c>
      <c r="R3916" t="str">
        <f t="shared" si="726"/>
        <v>plays</v>
      </c>
      <c r="S3916" s="11">
        <f t="shared" si="730"/>
        <v>42114.818935185183</v>
      </c>
      <c r="T3916" s="11">
        <f t="shared" si="731"/>
        <v>42134.957638888889</v>
      </c>
    </row>
    <row r="3917" spans="1:20" ht="42.75" x14ac:dyDescent="0.4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729"/>
        <v>300</v>
      </c>
      <c r="P3917">
        <f t="shared" si="732"/>
        <v>2E-3</v>
      </c>
      <c r="Q3917" t="str">
        <f t="shared" si="717"/>
        <v>theater</v>
      </c>
      <c r="R3917" t="str">
        <f t="shared" si="726"/>
        <v>plays</v>
      </c>
      <c r="S3917" s="11">
        <f t="shared" si="730"/>
        <v>42492.98505787037</v>
      </c>
      <c r="T3917" s="11">
        <f t="shared" si="731"/>
        <v>42522.98505787037</v>
      </c>
    </row>
    <row r="3918" spans="1:20" ht="42.75" x14ac:dyDescent="0.4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 t="str">
        <f>IFERROR($D3918/$E3918,"0")</f>
        <v>0</v>
      </c>
      <c r="P3918">
        <f>AVERAGE(E3918,D3918)</f>
        <v>1000</v>
      </c>
      <c r="Q3918" t="str">
        <f t="shared" si="717"/>
        <v>theater</v>
      </c>
      <c r="R3918" t="str">
        <f t="shared" si="726"/>
        <v>plays</v>
      </c>
      <c r="S3918" s="11">
        <f t="shared" si="730"/>
        <v>42494.471666666665</v>
      </c>
      <c r="T3918" s="11">
        <f t="shared" si="731"/>
        <v>42524.471666666665</v>
      </c>
    </row>
    <row r="3919" spans="1:20" ht="42.75" x14ac:dyDescent="0.4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729"/>
        <v>350</v>
      </c>
      <c r="P3919">
        <f t="shared" ref="P3919:P3922" si="733">AVERAGE($E3919/$D3918)</f>
        <v>5.0000000000000001E-3</v>
      </c>
      <c r="Q3919" t="str">
        <f t="shared" si="717"/>
        <v>theater</v>
      </c>
      <c r="R3919" t="str">
        <f t="shared" si="726"/>
        <v>plays</v>
      </c>
      <c r="S3919" s="11">
        <f t="shared" si="730"/>
        <v>41863.527326388888</v>
      </c>
      <c r="T3919" s="11">
        <f t="shared" si="731"/>
        <v>41893.527326388888</v>
      </c>
    </row>
    <row r="3920" spans="1:20" ht="42.75" x14ac:dyDescent="0.4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729"/>
        <v>500</v>
      </c>
      <c r="P3920">
        <f t="shared" si="733"/>
        <v>3.4285714285714287E-2</v>
      </c>
      <c r="Q3920" t="str">
        <f t="shared" si="717"/>
        <v>theater</v>
      </c>
      <c r="R3920" t="str">
        <f t="shared" si="726"/>
        <v>plays</v>
      </c>
      <c r="S3920" s="11">
        <f t="shared" si="730"/>
        <v>41843.664618055554</v>
      </c>
      <c r="T3920" s="11">
        <f t="shared" si="731"/>
        <v>41855.666666666664</v>
      </c>
    </row>
    <row r="3921" spans="1:20" ht="42.75" x14ac:dyDescent="0.4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729"/>
        <v>55.555555555555557</v>
      </c>
      <c r="P3921">
        <f t="shared" si="733"/>
        <v>1.5E-3</v>
      </c>
      <c r="Q3921" t="str">
        <f t="shared" si="717"/>
        <v>theater</v>
      </c>
      <c r="R3921" t="str">
        <f t="shared" si="726"/>
        <v>plays</v>
      </c>
      <c r="S3921" s="11">
        <f t="shared" si="730"/>
        <v>42358.684872685189</v>
      </c>
      <c r="T3921" s="11">
        <f t="shared" si="731"/>
        <v>42387</v>
      </c>
    </row>
    <row r="3922" spans="1:20" ht="42.75" x14ac:dyDescent="0.4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729"/>
        <v>18.518518518518519</v>
      </c>
      <c r="P3922">
        <f t="shared" si="733"/>
        <v>2.7E-2</v>
      </c>
      <c r="Q3922" t="str">
        <f t="shared" si="717"/>
        <v>theater</v>
      </c>
      <c r="R3922" t="str">
        <f t="shared" si="726"/>
        <v>plays</v>
      </c>
      <c r="S3922" s="11">
        <f t="shared" si="730"/>
        <v>42657.38726851852</v>
      </c>
      <c r="T3922" s="11">
        <f t="shared" si="731"/>
        <v>42687.428935185191</v>
      </c>
    </row>
    <row r="3923" spans="1:20" ht="42.75" x14ac:dyDescent="0.4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 t="str">
        <f>IFERROR($D3923/$E3923,"0")</f>
        <v>0</v>
      </c>
      <c r="P3923">
        <f>AVERAGE(E3923,D3923)</f>
        <v>1500</v>
      </c>
      <c r="Q3923" t="str">
        <f t="shared" si="717"/>
        <v>theater</v>
      </c>
      <c r="R3923" t="str">
        <f t="shared" si="726"/>
        <v>plays</v>
      </c>
      <c r="S3923" s="11">
        <f t="shared" si="730"/>
        <v>41926.542303240742</v>
      </c>
      <c r="T3923" s="11">
        <f t="shared" si="731"/>
        <v>41938.75</v>
      </c>
    </row>
    <row r="3924" spans="1:20" ht="42.75" x14ac:dyDescent="0.4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729"/>
        <v>12.295081967213115</v>
      </c>
      <c r="P3924">
        <f t="shared" ref="P3924:P3931" si="734">AVERAGE($E3924/$D3923)</f>
        <v>2.0333333333333332E-2</v>
      </c>
      <c r="Q3924" t="str">
        <f t="shared" si="717"/>
        <v>theater</v>
      </c>
      <c r="R3924" t="str">
        <f t="shared" si="726"/>
        <v>plays</v>
      </c>
      <c r="S3924" s="11">
        <f t="shared" si="730"/>
        <v>42020.768634259264</v>
      </c>
      <c r="T3924" s="11">
        <f t="shared" si="731"/>
        <v>42065.958333333328</v>
      </c>
    </row>
    <row r="3925" spans="1:20" ht="42.75" x14ac:dyDescent="0.4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729"/>
        <v>8.3092485549132942</v>
      </c>
      <c r="P3925">
        <f t="shared" si="734"/>
        <v>1.8453333333333333</v>
      </c>
      <c r="Q3925" t="str">
        <f t="shared" si="717"/>
        <v>theater</v>
      </c>
      <c r="R3925" t="str">
        <f t="shared" si="726"/>
        <v>plays</v>
      </c>
      <c r="S3925" s="11">
        <f t="shared" si="730"/>
        <v>42075.979988425926</v>
      </c>
      <c r="T3925" s="11">
        <f t="shared" si="731"/>
        <v>42103.979988425926</v>
      </c>
    </row>
    <row r="3926" spans="1:20" ht="42.75" x14ac:dyDescent="0.4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729"/>
        <v>6.5502183406113534</v>
      </c>
      <c r="P3926">
        <f t="shared" si="734"/>
        <v>0.1991304347826087</v>
      </c>
      <c r="Q3926" t="str">
        <f t="shared" si="717"/>
        <v>theater</v>
      </c>
      <c r="R3926" t="str">
        <f t="shared" si="726"/>
        <v>plays</v>
      </c>
      <c r="S3926" s="11">
        <f t="shared" si="730"/>
        <v>41786.959745370368</v>
      </c>
      <c r="T3926" s="11">
        <f t="shared" si="731"/>
        <v>41816.959745370368</v>
      </c>
    </row>
    <row r="3927" spans="1:20" ht="42.75" x14ac:dyDescent="0.4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729"/>
        <v>10</v>
      </c>
      <c r="P3927">
        <f t="shared" si="734"/>
        <v>1E-3</v>
      </c>
      <c r="Q3927" t="str">
        <f t="shared" si="717"/>
        <v>theater</v>
      </c>
      <c r="R3927" t="str">
        <f t="shared" si="726"/>
        <v>plays</v>
      </c>
      <c r="S3927" s="11">
        <f t="shared" si="730"/>
        <v>41820.870821759258</v>
      </c>
      <c r="T3927" s="11">
        <f t="shared" si="731"/>
        <v>41850.870821759258</v>
      </c>
    </row>
    <row r="3928" spans="1:20" ht="28.5" x14ac:dyDescent="0.4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729"/>
        <v>333.33333333333331</v>
      </c>
      <c r="P3928">
        <f t="shared" si="734"/>
        <v>0.1</v>
      </c>
      <c r="Q3928" t="str">
        <f t="shared" si="717"/>
        <v>theater</v>
      </c>
      <c r="R3928" t="str">
        <f t="shared" si="726"/>
        <v>plays</v>
      </c>
      <c r="S3928" s="11">
        <f t="shared" si="730"/>
        <v>41970.085046296299</v>
      </c>
      <c r="T3928" s="11">
        <f t="shared" si="731"/>
        <v>42000.085046296299</v>
      </c>
    </row>
    <row r="3929" spans="1:20" ht="42.75" x14ac:dyDescent="0.4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729"/>
        <v>100</v>
      </c>
      <c r="P3929">
        <f t="shared" si="734"/>
        <v>5.0000000000000001E-3</v>
      </c>
      <c r="Q3929" t="str">
        <f t="shared" si="717"/>
        <v>theater</v>
      </c>
      <c r="R3929" t="str">
        <f t="shared" si="726"/>
        <v>plays</v>
      </c>
      <c r="S3929" s="11">
        <f t="shared" si="730"/>
        <v>41830.267407407409</v>
      </c>
      <c r="T3929" s="11">
        <f t="shared" si="731"/>
        <v>41860.267407407409</v>
      </c>
    </row>
    <row r="3930" spans="1:20" ht="42.75" x14ac:dyDescent="0.4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729"/>
        <v>7.6804915514592933</v>
      </c>
      <c r="P3930">
        <f t="shared" si="734"/>
        <v>0.26040000000000002</v>
      </c>
      <c r="Q3930" t="str">
        <f t="shared" si="717"/>
        <v>theater</v>
      </c>
      <c r="R3930" t="str">
        <f t="shared" si="726"/>
        <v>plays</v>
      </c>
      <c r="S3930" s="11">
        <f t="shared" si="730"/>
        <v>42265.683182870373</v>
      </c>
      <c r="T3930" s="11">
        <f t="shared" si="731"/>
        <v>42293.207638888889</v>
      </c>
    </row>
    <row r="3931" spans="1:20" ht="42.75" x14ac:dyDescent="0.4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729"/>
        <v>44.150110375275936</v>
      </c>
      <c r="P3931">
        <f t="shared" si="734"/>
        <v>9.06E-2</v>
      </c>
      <c r="Q3931" t="str">
        <f t="shared" si="717"/>
        <v>theater</v>
      </c>
      <c r="R3931" t="str">
        <f t="shared" si="726"/>
        <v>plays</v>
      </c>
      <c r="S3931" s="11">
        <f t="shared" si="730"/>
        <v>42601.827141203699</v>
      </c>
      <c r="T3931" s="11">
        <f t="shared" si="731"/>
        <v>42631.827141203699</v>
      </c>
    </row>
    <row r="3932" spans="1:20" ht="42.75" x14ac:dyDescent="0.4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 t="str">
        <f t="shared" ref="O3932:O3933" si="735">IFERROR($D3932/$E3932,"0")</f>
        <v>0</v>
      </c>
      <c r="P3932">
        <f t="shared" ref="P3932:P3933" si="736">AVERAGE(E3932,D3932)</f>
        <v>5000</v>
      </c>
      <c r="Q3932" t="str">
        <f t="shared" si="717"/>
        <v>theater</v>
      </c>
      <c r="R3932" t="str">
        <f t="shared" si="726"/>
        <v>plays</v>
      </c>
      <c r="S3932" s="11">
        <f t="shared" si="730"/>
        <v>42433.338749999995</v>
      </c>
      <c r="T3932" s="11">
        <f t="shared" si="731"/>
        <v>42461.25</v>
      </c>
    </row>
    <row r="3933" spans="1:20" ht="42.75" x14ac:dyDescent="0.4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 t="str">
        <f t="shared" si="735"/>
        <v>0</v>
      </c>
      <c r="P3933">
        <f t="shared" si="736"/>
        <v>4000</v>
      </c>
      <c r="Q3933" t="str">
        <f t="shared" si="717"/>
        <v>theater</v>
      </c>
      <c r="R3933" t="str">
        <f t="shared" si="726"/>
        <v>plays</v>
      </c>
      <c r="S3933" s="11">
        <f t="shared" si="730"/>
        <v>42228.151701388888</v>
      </c>
      <c r="T3933" s="11">
        <f t="shared" si="731"/>
        <v>42253.151701388888</v>
      </c>
    </row>
    <row r="3934" spans="1:20" ht="42.75" x14ac:dyDescent="0.4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729"/>
        <v>12000</v>
      </c>
      <c r="P3934">
        <f t="shared" ref="P3934:P3937" si="737">AVERAGE($E3934/$D3933)</f>
        <v>1.25E-4</v>
      </c>
      <c r="Q3934" t="str">
        <f t="shared" si="717"/>
        <v>theater</v>
      </c>
      <c r="R3934" t="str">
        <f t="shared" si="726"/>
        <v>plays</v>
      </c>
      <c r="S3934" s="11">
        <f t="shared" si="730"/>
        <v>42415.168564814812</v>
      </c>
      <c r="T3934" s="11">
        <f t="shared" si="731"/>
        <v>42445.126898148148</v>
      </c>
    </row>
    <row r="3935" spans="1:20" ht="42.75" x14ac:dyDescent="0.4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729"/>
        <v>6.3520871143375679</v>
      </c>
      <c r="P3935">
        <f t="shared" si="737"/>
        <v>9.1833333333333336E-2</v>
      </c>
      <c r="Q3935" t="str">
        <f t="shared" ref="Q3935:Q3998" si="738">LEFT(N3935,7)</f>
        <v>theater</v>
      </c>
      <c r="R3935" t="str">
        <f t="shared" si="726"/>
        <v>plays</v>
      </c>
      <c r="S3935" s="11">
        <f t="shared" si="730"/>
        <v>42538.968310185184</v>
      </c>
      <c r="T3935" s="11">
        <f t="shared" si="731"/>
        <v>42568.029861111107</v>
      </c>
    </row>
    <row r="3936" spans="1:20" ht="42.75" x14ac:dyDescent="0.4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729"/>
        <v>9.0909090909090917</v>
      </c>
      <c r="P3936">
        <f t="shared" si="737"/>
        <v>7.857142857142857E-2</v>
      </c>
      <c r="Q3936" t="str">
        <f t="shared" si="738"/>
        <v>theater</v>
      </c>
      <c r="R3936" t="str">
        <f t="shared" si="726"/>
        <v>plays</v>
      </c>
      <c r="S3936" s="11">
        <f t="shared" si="730"/>
        <v>42233.671747685185</v>
      </c>
      <c r="T3936" s="11">
        <f t="shared" si="731"/>
        <v>42278.541666666672</v>
      </c>
    </row>
    <row r="3937" spans="1:20" ht="57" x14ac:dyDescent="0.4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729"/>
        <v>2.2813688212927756</v>
      </c>
      <c r="P3937">
        <f t="shared" si="737"/>
        <v>0.26300000000000001</v>
      </c>
      <c r="Q3937" t="str">
        <f t="shared" si="738"/>
        <v>theater</v>
      </c>
      <c r="R3937" t="str">
        <f t="shared" si="726"/>
        <v>plays</v>
      </c>
      <c r="S3937" s="11">
        <f t="shared" si="730"/>
        <v>42221.656782407401</v>
      </c>
      <c r="T3937" s="11">
        <f t="shared" si="731"/>
        <v>42281.656782407401</v>
      </c>
    </row>
    <row r="3938" spans="1:20" ht="42.75" x14ac:dyDescent="0.4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 t="str">
        <f>IFERROR($D3938/$E3938,"0")</f>
        <v>0</v>
      </c>
      <c r="P3938">
        <f>AVERAGE(E3938,D3938)</f>
        <v>10000</v>
      </c>
      <c r="Q3938" t="str">
        <f t="shared" si="738"/>
        <v>theater</v>
      </c>
      <c r="R3938" t="str">
        <f t="shared" si="726"/>
        <v>plays</v>
      </c>
      <c r="S3938" s="11">
        <f t="shared" si="730"/>
        <v>42675.262962962966</v>
      </c>
      <c r="T3938" s="11">
        <f t="shared" si="731"/>
        <v>42705.304629629631</v>
      </c>
    </row>
    <row r="3939" spans="1:20" ht="42.75" x14ac:dyDescent="0.4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729"/>
        <v>1.1609657947686116</v>
      </c>
      <c r="P3939">
        <f t="shared" ref="P3939:P3943" si="739">AVERAGE($E3939/$D3938)</f>
        <v>0.12425</v>
      </c>
      <c r="Q3939" t="str">
        <f t="shared" si="738"/>
        <v>theater</v>
      </c>
      <c r="R3939" t="str">
        <f t="shared" si="726"/>
        <v>plays</v>
      </c>
      <c r="S3939" s="11">
        <f t="shared" si="730"/>
        <v>42534.631481481483</v>
      </c>
      <c r="T3939" s="11">
        <f t="shared" si="731"/>
        <v>42562.631481481483</v>
      </c>
    </row>
    <row r="3940" spans="1:20" ht="42.75" x14ac:dyDescent="0.4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729"/>
        <v>8.1989924433249364</v>
      </c>
      <c r="P3940">
        <f t="shared" si="739"/>
        <v>0.13760831889081457</v>
      </c>
      <c r="Q3940" t="str">
        <f t="shared" si="738"/>
        <v>theater</v>
      </c>
      <c r="R3940" t="str">
        <f t="shared" si="726"/>
        <v>plays</v>
      </c>
      <c r="S3940" s="11">
        <f t="shared" si="730"/>
        <v>42151.905717592599</v>
      </c>
      <c r="T3940" s="11">
        <f t="shared" si="731"/>
        <v>42182.905717592599</v>
      </c>
    </row>
    <row r="3941" spans="1:20" ht="42.75" x14ac:dyDescent="0.4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729"/>
        <v>1000</v>
      </c>
      <c r="P3941">
        <f t="shared" si="739"/>
        <v>1.5360983102918587E-3</v>
      </c>
      <c r="Q3941" t="str">
        <f t="shared" si="738"/>
        <v>theater</v>
      </c>
      <c r="R3941" t="str">
        <f t="shared" si="726"/>
        <v>plays</v>
      </c>
      <c r="S3941" s="11">
        <f t="shared" si="730"/>
        <v>41915.400219907409</v>
      </c>
      <c r="T3941" s="11">
        <f t="shared" si="731"/>
        <v>41919.1875</v>
      </c>
    </row>
    <row r="3942" spans="1:20" ht="42.75" x14ac:dyDescent="0.4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729"/>
        <v>454.54545454545456</v>
      </c>
      <c r="P3942">
        <f t="shared" si="739"/>
        <v>2.2000000000000001E-3</v>
      </c>
      <c r="Q3942" t="str">
        <f t="shared" si="738"/>
        <v>theater</v>
      </c>
      <c r="R3942" t="str">
        <f t="shared" si="726"/>
        <v>plays</v>
      </c>
      <c r="S3942" s="11">
        <f t="shared" si="730"/>
        <v>41961.492488425924</v>
      </c>
      <c r="T3942" s="11">
        <f t="shared" si="731"/>
        <v>42006.492488425924</v>
      </c>
    </row>
    <row r="3943" spans="1:20" ht="57" x14ac:dyDescent="0.4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729"/>
        <v>110</v>
      </c>
      <c r="P3943">
        <f t="shared" si="739"/>
        <v>0.01</v>
      </c>
      <c r="Q3943" t="str">
        <f t="shared" si="738"/>
        <v>theater</v>
      </c>
      <c r="R3943" t="str">
        <f t="shared" si="726"/>
        <v>plays</v>
      </c>
      <c r="S3943" s="11">
        <f t="shared" si="730"/>
        <v>41940.587233796294</v>
      </c>
      <c r="T3943" s="11">
        <f t="shared" si="731"/>
        <v>41968.041666666672</v>
      </c>
    </row>
    <row r="3944" spans="1:20" ht="42.75" x14ac:dyDescent="0.4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 t="str">
        <f>IFERROR($D3944/$E3944,"0")</f>
        <v>0</v>
      </c>
      <c r="P3944">
        <f>AVERAGE(E3944,D3944)</f>
        <v>600</v>
      </c>
      <c r="Q3944" t="str">
        <f t="shared" si="738"/>
        <v>theater</v>
      </c>
      <c r="R3944" t="str">
        <f t="shared" si="726"/>
        <v>plays</v>
      </c>
      <c r="S3944" s="11">
        <f t="shared" si="730"/>
        <v>42111.904097222221</v>
      </c>
      <c r="T3944" s="11">
        <f t="shared" si="731"/>
        <v>42171.904097222221</v>
      </c>
    </row>
    <row r="3945" spans="1:20" ht="42.75" x14ac:dyDescent="0.4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729"/>
        <v>2.8058361391694726</v>
      </c>
      <c r="P3945">
        <f>AVERAGE($E3945/$D3944)</f>
        <v>1.4850000000000001</v>
      </c>
      <c r="Q3945" t="str">
        <f t="shared" si="738"/>
        <v>theater</v>
      </c>
      <c r="R3945" t="str">
        <f t="shared" si="726"/>
        <v>plays</v>
      </c>
      <c r="S3945" s="11">
        <f t="shared" si="730"/>
        <v>42279.778564814813</v>
      </c>
      <c r="T3945" s="11">
        <f t="shared" si="731"/>
        <v>42310.701388888891</v>
      </c>
    </row>
    <row r="3946" spans="1:20" ht="42.75" x14ac:dyDescent="0.4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 t="str">
        <f>IFERROR($D3946/$E3946,"0")</f>
        <v>0</v>
      </c>
      <c r="P3946">
        <f>AVERAGE(E3946,D3946)</f>
        <v>2500</v>
      </c>
      <c r="Q3946" t="str">
        <f t="shared" si="738"/>
        <v>theater</v>
      </c>
      <c r="R3946" t="str">
        <f t="shared" si="726"/>
        <v>plays</v>
      </c>
      <c r="S3946" s="11">
        <f t="shared" si="730"/>
        <v>42213.662905092591</v>
      </c>
      <c r="T3946" s="11">
        <f t="shared" si="731"/>
        <v>42243.662905092591</v>
      </c>
    </row>
    <row r="3947" spans="1:20" ht="42.75" x14ac:dyDescent="0.4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729"/>
        <v>400</v>
      </c>
      <c r="P3947">
        <f t="shared" ref="P3947:P3949" si="740">AVERAGE($E3947/$D3946)</f>
        <v>1E-3</v>
      </c>
      <c r="Q3947" t="str">
        <f t="shared" si="738"/>
        <v>theater</v>
      </c>
      <c r="R3947" t="str">
        <f t="shared" si="726"/>
        <v>plays</v>
      </c>
      <c r="S3947" s="11">
        <f t="shared" si="730"/>
        <v>42109.801712962959</v>
      </c>
      <c r="T3947" s="11">
        <f t="shared" si="731"/>
        <v>42139.801712962959</v>
      </c>
    </row>
    <row r="3948" spans="1:20" ht="28.5" x14ac:dyDescent="0.4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729"/>
        <v>30.76923076923077</v>
      </c>
      <c r="P3948">
        <f t="shared" si="740"/>
        <v>9.7500000000000003E-2</v>
      </c>
      <c r="Q3948" t="str">
        <f t="shared" si="738"/>
        <v>theater</v>
      </c>
      <c r="R3948" t="str">
        <f t="shared" si="726"/>
        <v>plays</v>
      </c>
      <c r="S3948" s="11">
        <f t="shared" si="730"/>
        <v>42031.833587962959</v>
      </c>
      <c r="T3948" s="11">
        <f t="shared" si="731"/>
        <v>42063.333333333328</v>
      </c>
    </row>
    <row r="3949" spans="1:20" ht="42.75" x14ac:dyDescent="0.4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729"/>
        <v>29.702970297029704</v>
      </c>
      <c r="P3949">
        <f t="shared" si="740"/>
        <v>1.6833333333333332E-2</v>
      </c>
      <c r="Q3949" t="str">
        <f t="shared" si="738"/>
        <v>theater</v>
      </c>
      <c r="R3949" t="str">
        <f t="shared" si="726"/>
        <v>plays</v>
      </c>
      <c r="S3949" s="11">
        <f t="shared" si="730"/>
        <v>42615.142870370371</v>
      </c>
      <c r="T3949" s="11">
        <f t="shared" si="731"/>
        <v>42645.142870370371</v>
      </c>
    </row>
    <row r="3950" spans="1:20" ht="42.75" x14ac:dyDescent="0.4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 t="str">
        <f>IFERROR($D3950/$E3950,"0")</f>
        <v>0</v>
      </c>
      <c r="P3950">
        <f>AVERAGE(E3950,D3950)</f>
        <v>15000</v>
      </c>
      <c r="Q3950" t="str">
        <f t="shared" si="738"/>
        <v>theater</v>
      </c>
      <c r="R3950" t="str">
        <f t="shared" si="726"/>
        <v>plays</v>
      </c>
      <c r="S3950" s="11">
        <f t="shared" si="730"/>
        <v>41829.325497685182</v>
      </c>
      <c r="T3950" s="11">
        <f t="shared" si="731"/>
        <v>41889.325497685182</v>
      </c>
    </row>
    <row r="3951" spans="1:20" ht="42.75" x14ac:dyDescent="0.4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729"/>
        <v>6.3411540900443883</v>
      </c>
      <c r="P3951">
        <f t="shared" ref="P3951:P3952" si="741">AVERAGE($E3951/$D3950)</f>
        <v>5.2566666666666664E-2</v>
      </c>
      <c r="Q3951" t="str">
        <f t="shared" si="738"/>
        <v>theater</v>
      </c>
      <c r="R3951" t="str">
        <f t="shared" si="726"/>
        <v>plays</v>
      </c>
      <c r="S3951" s="11">
        <f t="shared" si="730"/>
        <v>42016.120613425926</v>
      </c>
      <c r="T3951" s="11">
        <f t="shared" si="731"/>
        <v>42046.120613425926</v>
      </c>
    </row>
    <row r="3952" spans="1:20" ht="42.75" x14ac:dyDescent="0.4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729"/>
        <v>160</v>
      </c>
      <c r="P3952">
        <f t="shared" si="741"/>
        <v>2.5000000000000001E-3</v>
      </c>
      <c r="Q3952" t="str">
        <f t="shared" si="738"/>
        <v>theater</v>
      </c>
      <c r="R3952" t="str">
        <f t="shared" si="726"/>
        <v>plays</v>
      </c>
      <c r="S3952" s="11">
        <f t="shared" si="730"/>
        <v>42439.702314814815</v>
      </c>
      <c r="T3952" s="11">
        <f t="shared" si="731"/>
        <v>42468.774305555555</v>
      </c>
    </row>
    <row r="3953" spans="1:20" ht="42.75" x14ac:dyDescent="0.4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729"/>
        <v>200000</v>
      </c>
      <c r="P3953">
        <f>AVERAGE(E3953,D3953)</f>
        <v>100000.5</v>
      </c>
      <c r="Q3953" t="str">
        <f t="shared" si="738"/>
        <v>theater</v>
      </c>
      <c r="R3953" t="str">
        <f t="shared" si="726"/>
        <v>plays</v>
      </c>
      <c r="S3953" s="11">
        <f t="shared" si="730"/>
        <v>42433.825717592597</v>
      </c>
      <c r="T3953" s="11">
        <f t="shared" si="731"/>
        <v>42493.784050925926</v>
      </c>
    </row>
    <row r="3954" spans="1:20" ht="42.75" x14ac:dyDescent="0.4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729"/>
        <v>1040</v>
      </c>
      <c r="P3954">
        <f>AVERAGE($E3954/$D3953)</f>
        <v>1.25E-4</v>
      </c>
      <c r="Q3954" t="str">
        <f t="shared" si="738"/>
        <v>theater</v>
      </c>
      <c r="R3954" t="str">
        <f t="shared" si="726"/>
        <v>plays</v>
      </c>
      <c r="S3954" s="11">
        <f t="shared" si="730"/>
        <v>42243.790393518517</v>
      </c>
      <c r="T3954" s="11">
        <f t="shared" si="731"/>
        <v>42303.790393518517</v>
      </c>
    </row>
    <row r="3955" spans="1:20" ht="42.75" x14ac:dyDescent="0.4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 t="str">
        <f t="shared" ref="O3955:O3956" si="742">IFERROR($D3955/$E3955,"0")</f>
        <v>0</v>
      </c>
      <c r="P3955">
        <f t="shared" ref="P3955:P3956" si="743">AVERAGE(E3955,D3955)</f>
        <v>8800</v>
      </c>
      <c r="Q3955" t="str">
        <f t="shared" si="738"/>
        <v>theater</v>
      </c>
      <c r="R3955" t="str">
        <f t="shared" ref="R3955:R4018" si="744">RIGHT(N3955,5)</f>
        <v>plays</v>
      </c>
      <c r="S3955" s="11">
        <f t="shared" si="730"/>
        <v>42550.048449074078</v>
      </c>
      <c r="T3955" s="11">
        <f t="shared" si="731"/>
        <v>42580.978472222225</v>
      </c>
    </row>
    <row r="3956" spans="1:20" ht="42.75" x14ac:dyDescent="0.4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 t="str">
        <f t="shared" si="742"/>
        <v>0</v>
      </c>
      <c r="P3956">
        <f t="shared" si="743"/>
        <v>12500</v>
      </c>
      <c r="Q3956" t="str">
        <f t="shared" si="738"/>
        <v>theater</v>
      </c>
      <c r="R3956" t="str">
        <f t="shared" si="744"/>
        <v>plays</v>
      </c>
      <c r="S3956" s="11">
        <f t="shared" si="730"/>
        <v>41774.651203703703</v>
      </c>
      <c r="T3956" s="11">
        <f t="shared" si="731"/>
        <v>41834.651203703703</v>
      </c>
    </row>
    <row r="3957" spans="1:20" ht="42.75" x14ac:dyDescent="0.4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729"/>
        <v>4.117647058823529</v>
      </c>
      <c r="P3957">
        <f>AVERAGE($E3957/$D3956)</f>
        <v>1.7000000000000001E-2</v>
      </c>
      <c r="Q3957" t="str">
        <f t="shared" si="738"/>
        <v>theater</v>
      </c>
      <c r="R3957" t="str">
        <f t="shared" si="744"/>
        <v>plays</v>
      </c>
      <c r="S3957" s="11">
        <f t="shared" si="730"/>
        <v>42306.848854166667</v>
      </c>
      <c r="T3957" s="11">
        <f t="shared" si="731"/>
        <v>42336.890520833331</v>
      </c>
    </row>
    <row r="3958" spans="1:20" ht="42.75" x14ac:dyDescent="0.4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 t="str">
        <f>IFERROR($D3958/$E3958,"0")</f>
        <v>0</v>
      </c>
      <c r="P3958">
        <f>AVERAGE(E3958,D3958)</f>
        <v>2750</v>
      </c>
      <c r="Q3958" t="str">
        <f t="shared" si="738"/>
        <v>theater</v>
      </c>
      <c r="R3958" t="str">
        <f t="shared" si="744"/>
        <v>plays</v>
      </c>
      <c r="S3958" s="11">
        <f t="shared" si="730"/>
        <v>42457.932025462964</v>
      </c>
      <c r="T3958" s="11">
        <f t="shared" si="731"/>
        <v>42485.013888888891</v>
      </c>
    </row>
    <row r="3959" spans="1:20" ht="42.75" x14ac:dyDescent="0.4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729"/>
        <v>4000</v>
      </c>
      <c r="P3959">
        <f t="shared" ref="P3959:P3964" si="745">AVERAGE($E3959/$D3958)</f>
        <v>1.2727272727272728E-3</v>
      </c>
      <c r="Q3959" t="str">
        <f t="shared" si="738"/>
        <v>theater</v>
      </c>
      <c r="R3959" t="str">
        <f t="shared" si="744"/>
        <v>plays</v>
      </c>
      <c r="S3959" s="11">
        <f t="shared" si="730"/>
        <v>42513.976319444439</v>
      </c>
      <c r="T3959" s="11">
        <f t="shared" si="731"/>
        <v>42559.976319444439</v>
      </c>
    </row>
    <row r="3960" spans="1:20" ht="42.75" x14ac:dyDescent="0.4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729"/>
        <v>3.1201248049921997</v>
      </c>
      <c r="P3960">
        <f t="shared" si="745"/>
        <v>2.2892857142857142E-2</v>
      </c>
      <c r="Q3960" t="str">
        <f t="shared" si="738"/>
        <v>theater</v>
      </c>
      <c r="R3960" t="str">
        <f t="shared" si="744"/>
        <v>plays</v>
      </c>
      <c r="S3960" s="11">
        <f t="shared" si="730"/>
        <v>41816.950370370374</v>
      </c>
      <c r="T3960" s="11">
        <f t="shared" si="731"/>
        <v>41853.583333333336</v>
      </c>
    </row>
    <row r="3961" spans="1:20" ht="42.75" x14ac:dyDescent="0.4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729"/>
        <v>4.1095890410958908</v>
      </c>
      <c r="P3961">
        <f t="shared" si="745"/>
        <v>0.14599999999999999</v>
      </c>
      <c r="Q3961" t="str">
        <f t="shared" si="738"/>
        <v>theater</v>
      </c>
      <c r="R3961" t="str">
        <f t="shared" si="744"/>
        <v>plays</v>
      </c>
      <c r="S3961" s="11">
        <f t="shared" si="730"/>
        <v>41880.788842592592</v>
      </c>
      <c r="T3961" s="11">
        <f t="shared" si="731"/>
        <v>41910.788842592592</v>
      </c>
    </row>
    <row r="3962" spans="1:20" ht="42.75" x14ac:dyDescent="0.4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729"/>
        <v>66.666666666666671</v>
      </c>
      <c r="P3962">
        <f t="shared" si="745"/>
        <v>3.7499999999999999E-2</v>
      </c>
      <c r="Q3962" t="str">
        <f t="shared" si="738"/>
        <v>theater</v>
      </c>
      <c r="R3962" t="str">
        <f t="shared" si="744"/>
        <v>plays</v>
      </c>
      <c r="S3962" s="11">
        <f t="shared" si="730"/>
        <v>42342.845555555556</v>
      </c>
      <c r="T3962" s="11">
        <f t="shared" si="731"/>
        <v>42372.845555555556</v>
      </c>
    </row>
    <row r="3963" spans="1:20" ht="42.75" x14ac:dyDescent="0.4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729"/>
        <v>238.0952380952381</v>
      </c>
      <c r="P3963">
        <f t="shared" si="745"/>
        <v>7.0000000000000001E-3</v>
      </c>
      <c r="Q3963" t="str">
        <f t="shared" si="738"/>
        <v>theater</v>
      </c>
      <c r="R3963" t="str">
        <f t="shared" si="744"/>
        <v>plays</v>
      </c>
      <c r="S3963" s="11">
        <f t="shared" si="730"/>
        <v>41745.891319444447</v>
      </c>
      <c r="T3963" s="11">
        <f t="shared" si="731"/>
        <v>41767.891319444447</v>
      </c>
    </row>
    <row r="3964" spans="1:20" ht="42.75" x14ac:dyDescent="0.4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729"/>
        <v>31.111111111111111</v>
      </c>
      <c r="P3964">
        <f t="shared" si="745"/>
        <v>8.9999999999999993E-3</v>
      </c>
      <c r="Q3964" t="str">
        <f t="shared" si="738"/>
        <v>theater</v>
      </c>
      <c r="R3964" t="str">
        <f t="shared" si="744"/>
        <v>plays</v>
      </c>
      <c r="S3964" s="11">
        <f t="shared" si="730"/>
        <v>42311.621458333335</v>
      </c>
      <c r="T3964" s="11">
        <f t="shared" si="731"/>
        <v>42336.621458333335</v>
      </c>
    </row>
    <row r="3965" spans="1:20" ht="42.75" x14ac:dyDescent="0.4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 t="str">
        <f>IFERROR($D3965/$E3965,"0")</f>
        <v>0</v>
      </c>
      <c r="P3965">
        <f>AVERAGE(E3965,D3965)</f>
        <v>5000</v>
      </c>
      <c r="Q3965" t="str">
        <f t="shared" si="738"/>
        <v>theater</v>
      </c>
      <c r="R3965" t="str">
        <f t="shared" si="744"/>
        <v>plays</v>
      </c>
      <c r="S3965" s="11">
        <f t="shared" si="730"/>
        <v>42296.154131944444</v>
      </c>
      <c r="T3965" s="11">
        <f t="shared" si="731"/>
        <v>42326.195798611108</v>
      </c>
    </row>
    <row r="3966" spans="1:20" ht="42.75" x14ac:dyDescent="0.4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729"/>
        <v>15.873015873015873</v>
      </c>
      <c r="P3966">
        <f t="shared" ref="P3966:P3976" si="746">AVERAGE($E3966/$D3965)</f>
        <v>1.26E-2</v>
      </c>
      <c r="Q3966" t="str">
        <f t="shared" si="738"/>
        <v>theater</v>
      </c>
      <c r="R3966" t="str">
        <f t="shared" si="744"/>
        <v>plays</v>
      </c>
      <c r="S3966" s="11">
        <f t="shared" si="730"/>
        <v>42053.722060185188</v>
      </c>
      <c r="T3966" s="11">
        <f t="shared" si="731"/>
        <v>42113.680393518516</v>
      </c>
    </row>
    <row r="3967" spans="1:20" ht="42.75" x14ac:dyDescent="0.4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729"/>
        <v>7.0175438596491224</v>
      </c>
      <c r="P3967">
        <f t="shared" si="746"/>
        <v>0.14249999999999999</v>
      </c>
      <c r="Q3967" t="str">
        <f t="shared" si="738"/>
        <v>theater</v>
      </c>
      <c r="R3967" t="str">
        <f t="shared" si="744"/>
        <v>plays</v>
      </c>
      <c r="S3967" s="11">
        <f t="shared" si="730"/>
        <v>42414.235879629632</v>
      </c>
      <c r="T3967" s="11">
        <f t="shared" si="731"/>
        <v>42474.194212962961</v>
      </c>
    </row>
    <row r="3968" spans="1:20" ht="42.75" x14ac:dyDescent="0.4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729"/>
        <v>166.66666666666666</v>
      </c>
      <c r="P3968">
        <f t="shared" si="746"/>
        <v>2.2499999999999999E-2</v>
      </c>
      <c r="Q3968" t="str">
        <f t="shared" si="738"/>
        <v>theater</v>
      </c>
      <c r="R3968" t="str">
        <f t="shared" si="744"/>
        <v>plays</v>
      </c>
      <c r="S3968" s="11">
        <f t="shared" si="730"/>
        <v>41801.711550925924</v>
      </c>
      <c r="T3968" s="11">
        <f t="shared" si="731"/>
        <v>41844.124305555553</v>
      </c>
    </row>
    <row r="3969" spans="1:20" ht="42.75" x14ac:dyDescent="0.4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729"/>
        <v>4.1463414634146343</v>
      </c>
      <c r="P3969">
        <f t="shared" si="746"/>
        <v>5.4666666666666669E-2</v>
      </c>
      <c r="Q3969" t="str">
        <f t="shared" si="738"/>
        <v>theater</v>
      </c>
      <c r="R3969" t="str">
        <f t="shared" si="744"/>
        <v>plays</v>
      </c>
      <c r="S3969" s="11">
        <f t="shared" si="730"/>
        <v>42770.290590277778</v>
      </c>
      <c r="T3969" s="11">
        <f t="shared" si="731"/>
        <v>42800.290590277778</v>
      </c>
    </row>
    <row r="3970" spans="1:20" ht="42.75" x14ac:dyDescent="0.4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si="729"/>
        <v>9.4876660341555983</v>
      </c>
      <c r="P3970">
        <f t="shared" si="746"/>
        <v>0.31</v>
      </c>
      <c r="Q3970" t="str">
        <f t="shared" si="738"/>
        <v>theater</v>
      </c>
      <c r="R3970" t="str">
        <f t="shared" si="744"/>
        <v>plays</v>
      </c>
      <c r="S3970" s="11">
        <f t="shared" si="730"/>
        <v>42452.815659722226</v>
      </c>
      <c r="T3970" s="11">
        <f t="shared" si="731"/>
        <v>42512.815659722226</v>
      </c>
    </row>
    <row r="3971" spans="1:20" ht="42.75" x14ac:dyDescent="0.4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ref="O3971:O4034" si="747">$D3971/$E3971</f>
        <v>13.388625592417062</v>
      </c>
      <c r="P3971">
        <f t="shared" si="746"/>
        <v>4.2200000000000001E-2</v>
      </c>
      <c r="Q3971" t="str">
        <f t="shared" si="738"/>
        <v>theater</v>
      </c>
      <c r="R3971" t="str">
        <f t="shared" si="744"/>
        <v>plays</v>
      </c>
      <c r="S3971" s="11">
        <f t="shared" ref="S3971:S4034" si="748">(((J3971/60)/60)/24)+DATE(1970,1,1)</f>
        <v>42601.854699074072</v>
      </c>
      <c r="T3971" s="11">
        <f t="shared" ref="T3971:T4034" si="749">(((I3971/60)/60)/24)+DATE(1970,1,1)</f>
        <v>42611.163194444445</v>
      </c>
    </row>
    <row r="3972" spans="1:20" ht="57" x14ac:dyDescent="0.4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747"/>
        <v>1363.6363636363637</v>
      </c>
      <c r="P3972">
        <f t="shared" si="746"/>
        <v>3.8938053097345134E-3</v>
      </c>
      <c r="Q3972" t="str">
        <f t="shared" si="738"/>
        <v>theater</v>
      </c>
      <c r="R3972" t="str">
        <f t="shared" si="744"/>
        <v>plays</v>
      </c>
      <c r="S3972" s="11">
        <f t="shared" si="748"/>
        <v>42447.863553240735</v>
      </c>
      <c r="T3972" s="11">
        <f t="shared" si="749"/>
        <v>42477.863553240735</v>
      </c>
    </row>
    <row r="3973" spans="1:20" ht="42.75" x14ac:dyDescent="0.4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747"/>
        <v>102.94117647058823</v>
      </c>
      <c r="P3973">
        <f t="shared" si="746"/>
        <v>9.0666666666666673E-3</v>
      </c>
      <c r="Q3973" t="str">
        <f t="shared" si="738"/>
        <v>theater</v>
      </c>
      <c r="R3973" t="str">
        <f t="shared" si="744"/>
        <v>plays</v>
      </c>
      <c r="S3973" s="11">
        <f t="shared" si="748"/>
        <v>41811.536180555559</v>
      </c>
      <c r="T3973" s="11">
        <f t="shared" si="749"/>
        <v>41841.536180555559</v>
      </c>
    </row>
    <row r="3974" spans="1:20" ht="42.75" x14ac:dyDescent="0.4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747"/>
        <v>4.7393364928909953</v>
      </c>
      <c r="P3974">
        <f t="shared" si="746"/>
        <v>1.5071428571428571E-2</v>
      </c>
      <c r="Q3974" t="str">
        <f t="shared" si="738"/>
        <v>theater</v>
      </c>
      <c r="R3974" t="str">
        <f t="shared" si="744"/>
        <v>plays</v>
      </c>
      <c r="S3974" s="11">
        <f t="shared" si="748"/>
        <v>41981.067523148144</v>
      </c>
      <c r="T3974" s="11">
        <f t="shared" si="749"/>
        <v>42041.067523148144</v>
      </c>
    </row>
    <row r="3975" spans="1:20" ht="42.75" x14ac:dyDescent="0.4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747"/>
        <v>1.2804097311139564</v>
      </c>
      <c r="P3975">
        <f t="shared" si="746"/>
        <v>3.9049999999999998</v>
      </c>
      <c r="Q3975" t="str">
        <f t="shared" si="738"/>
        <v>theater</v>
      </c>
      <c r="R3975" t="str">
        <f t="shared" si="744"/>
        <v>plays</v>
      </c>
      <c r="S3975" s="11">
        <f t="shared" si="748"/>
        <v>42469.68414351852</v>
      </c>
      <c r="T3975" s="11">
        <f t="shared" si="749"/>
        <v>42499.166666666672</v>
      </c>
    </row>
    <row r="3976" spans="1:20" ht="42.75" x14ac:dyDescent="0.4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747"/>
        <v>3.125</v>
      </c>
      <c r="P3976">
        <f t="shared" si="746"/>
        <v>6.4000000000000001E-2</v>
      </c>
      <c r="Q3976" t="str">
        <f t="shared" si="738"/>
        <v>theater</v>
      </c>
      <c r="R3976" t="str">
        <f t="shared" si="744"/>
        <v>plays</v>
      </c>
      <c r="S3976" s="11">
        <f t="shared" si="748"/>
        <v>42493.546851851846</v>
      </c>
      <c r="T3976" s="11">
        <f t="shared" si="749"/>
        <v>42523.546851851846</v>
      </c>
    </row>
    <row r="3977" spans="1:20" ht="42.75" x14ac:dyDescent="0.4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 t="str">
        <f>IFERROR($D3977/$E3977,"0")</f>
        <v>0</v>
      </c>
      <c r="P3977">
        <f>AVERAGE(E3977,D3977)</f>
        <v>339</v>
      </c>
      <c r="Q3977" t="str">
        <f t="shared" si="738"/>
        <v>theater</v>
      </c>
      <c r="R3977" t="str">
        <f t="shared" si="744"/>
        <v>plays</v>
      </c>
      <c r="S3977" s="11">
        <f t="shared" si="748"/>
        <v>42534.866875</v>
      </c>
      <c r="T3977" s="11">
        <f t="shared" si="749"/>
        <v>42564.866875</v>
      </c>
    </row>
    <row r="3978" spans="1:20" ht="42.75" x14ac:dyDescent="0.4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747"/>
        <v>2.096774193548387</v>
      </c>
      <c r="P3978">
        <f t="shared" ref="P3978:P3990" si="750">AVERAGE($E3978/$D3977)</f>
        <v>0.91445427728613571</v>
      </c>
      <c r="Q3978" t="str">
        <f t="shared" si="738"/>
        <v>theater</v>
      </c>
      <c r="R3978" t="str">
        <f t="shared" si="744"/>
        <v>plays</v>
      </c>
      <c r="S3978" s="11">
        <f t="shared" si="748"/>
        <v>41830.858344907407</v>
      </c>
      <c r="T3978" s="11">
        <f t="shared" si="749"/>
        <v>41852.291666666664</v>
      </c>
    </row>
    <row r="3979" spans="1:20" ht="42.75" x14ac:dyDescent="0.4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747"/>
        <v>68.965517241379317</v>
      </c>
      <c r="P3979">
        <f t="shared" si="750"/>
        <v>1.0038461538461538</v>
      </c>
      <c r="Q3979" t="str">
        <f t="shared" si="738"/>
        <v>theater</v>
      </c>
      <c r="R3979" t="str">
        <f t="shared" si="744"/>
        <v>plays</v>
      </c>
      <c r="S3979" s="11">
        <f t="shared" si="748"/>
        <v>42543.788564814815</v>
      </c>
      <c r="T3979" s="11">
        <f t="shared" si="749"/>
        <v>42573.788564814815</v>
      </c>
    </row>
    <row r="3980" spans="1:20" ht="42.75" x14ac:dyDescent="0.4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747"/>
        <v>9.3457943925233646</v>
      </c>
      <c r="P3980">
        <f t="shared" si="750"/>
        <v>2.3777777777777777E-3</v>
      </c>
      <c r="Q3980" t="str">
        <f t="shared" si="738"/>
        <v>theater</v>
      </c>
      <c r="R3980" t="str">
        <f t="shared" si="744"/>
        <v>plays</v>
      </c>
      <c r="S3980" s="11">
        <f t="shared" si="748"/>
        <v>41975.642974537041</v>
      </c>
      <c r="T3980" s="11">
        <f t="shared" si="749"/>
        <v>42035.642974537041</v>
      </c>
    </row>
    <row r="3981" spans="1:20" ht="42.75" x14ac:dyDescent="0.4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747"/>
        <v>54.545454545454547</v>
      </c>
      <c r="P3981">
        <f t="shared" si="750"/>
        <v>5.5E-2</v>
      </c>
      <c r="Q3981" t="str">
        <f t="shared" si="738"/>
        <v>theater</v>
      </c>
      <c r="R3981" t="str">
        <f t="shared" si="744"/>
        <v>plays</v>
      </c>
      <c r="S3981" s="11">
        <f t="shared" si="748"/>
        <v>42069.903437500005</v>
      </c>
      <c r="T3981" s="11">
        <f t="shared" si="749"/>
        <v>42092.833333333328</v>
      </c>
    </row>
    <row r="3982" spans="1:20" ht="42.75" x14ac:dyDescent="0.4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747"/>
        <v>5.5555555555555554</v>
      </c>
      <c r="P3982">
        <f t="shared" si="750"/>
        <v>7.4999999999999997E-2</v>
      </c>
      <c r="Q3982" t="str">
        <f t="shared" si="738"/>
        <v>theater</v>
      </c>
      <c r="R3982" t="str">
        <f t="shared" si="744"/>
        <v>plays</v>
      </c>
      <c r="S3982" s="11">
        <f t="shared" si="748"/>
        <v>41795.598923611113</v>
      </c>
      <c r="T3982" s="11">
        <f t="shared" si="749"/>
        <v>41825.598923611113</v>
      </c>
    </row>
    <row r="3983" spans="1:20" ht="28.5" x14ac:dyDescent="0.4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747"/>
        <v>24.489795918367346</v>
      </c>
      <c r="P3983">
        <f t="shared" si="750"/>
        <v>0.49</v>
      </c>
      <c r="Q3983" t="str">
        <f t="shared" si="738"/>
        <v>theater</v>
      </c>
      <c r="R3983" t="str">
        <f t="shared" si="744"/>
        <v>plays</v>
      </c>
      <c r="S3983" s="11">
        <f t="shared" si="748"/>
        <v>42508.179965277777</v>
      </c>
      <c r="T3983" s="11">
        <f t="shared" si="749"/>
        <v>42568.179965277777</v>
      </c>
    </row>
    <row r="3984" spans="1:20" ht="57" x14ac:dyDescent="0.4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747"/>
        <v>5</v>
      </c>
      <c r="P3984">
        <f t="shared" si="750"/>
        <v>5.6666666666666671E-3</v>
      </c>
      <c r="Q3984" t="str">
        <f t="shared" si="738"/>
        <v>theater</v>
      </c>
      <c r="R3984" t="str">
        <f t="shared" si="744"/>
        <v>plays</v>
      </c>
      <c r="S3984" s="11">
        <f t="shared" si="748"/>
        <v>42132.809953703705</v>
      </c>
      <c r="T3984" s="11">
        <f t="shared" si="749"/>
        <v>42192.809953703705</v>
      </c>
    </row>
    <row r="3985" spans="1:20" ht="42.75" x14ac:dyDescent="0.4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747"/>
        <v>2.8733556873871549</v>
      </c>
      <c r="P3985">
        <f t="shared" si="750"/>
        <v>4.5611764705882356</v>
      </c>
      <c r="Q3985" t="str">
        <f t="shared" si="738"/>
        <v>theater</v>
      </c>
      <c r="R3985" t="str">
        <f t="shared" si="744"/>
        <v>plays</v>
      </c>
      <c r="S3985" s="11">
        <f t="shared" si="748"/>
        <v>41747.86986111111</v>
      </c>
      <c r="T3985" s="11">
        <f t="shared" si="749"/>
        <v>41779.290972222225</v>
      </c>
    </row>
    <row r="3986" spans="1:20" ht="42.75" x14ac:dyDescent="0.4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747"/>
        <v>15.789473684210526</v>
      </c>
      <c r="P3986">
        <f t="shared" si="750"/>
        <v>8.527827648114902E-3</v>
      </c>
      <c r="Q3986" t="str">
        <f t="shared" si="738"/>
        <v>theater</v>
      </c>
      <c r="R3986" t="str">
        <f t="shared" si="744"/>
        <v>plays</v>
      </c>
      <c r="S3986" s="11">
        <f t="shared" si="748"/>
        <v>41920.963472222218</v>
      </c>
      <c r="T3986" s="11">
        <f t="shared" si="749"/>
        <v>41951</v>
      </c>
    </row>
    <row r="3987" spans="1:20" ht="57" x14ac:dyDescent="0.4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747"/>
        <v>3.1201248049921997</v>
      </c>
      <c r="P3987">
        <f t="shared" si="750"/>
        <v>0.42733333333333334</v>
      </c>
      <c r="Q3987" t="str">
        <f t="shared" si="738"/>
        <v>theater</v>
      </c>
      <c r="R3987" t="str">
        <f t="shared" si="744"/>
        <v>plays</v>
      </c>
      <c r="S3987" s="11">
        <f t="shared" si="748"/>
        <v>42399.707407407404</v>
      </c>
      <c r="T3987" s="11">
        <f t="shared" si="749"/>
        <v>42420.878472222219</v>
      </c>
    </row>
    <row r="3988" spans="1:20" ht="42.75" x14ac:dyDescent="0.4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747"/>
        <v>10.245901639344263</v>
      </c>
      <c r="P3988">
        <f t="shared" si="750"/>
        <v>0.24399999999999999</v>
      </c>
      <c r="Q3988" t="str">
        <f t="shared" si="738"/>
        <v>theater</v>
      </c>
      <c r="R3988" t="str">
        <f t="shared" si="744"/>
        <v>plays</v>
      </c>
      <c r="S3988" s="11">
        <f t="shared" si="748"/>
        <v>42467.548541666663</v>
      </c>
      <c r="T3988" s="11">
        <f t="shared" si="749"/>
        <v>42496.544444444444</v>
      </c>
    </row>
    <row r="3989" spans="1:20" ht="42.75" x14ac:dyDescent="0.4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747"/>
        <v>2.6490066225165565</v>
      </c>
      <c r="P3989">
        <f t="shared" si="750"/>
        <v>3.0200000000000001E-2</v>
      </c>
      <c r="Q3989" t="str">
        <f t="shared" si="738"/>
        <v>theater</v>
      </c>
      <c r="R3989" t="str">
        <f t="shared" si="744"/>
        <v>plays</v>
      </c>
      <c r="S3989" s="11">
        <f t="shared" si="748"/>
        <v>41765.92465277778</v>
      </c>
      <c r="T3989" s="11">
        <f t="shared" si="749"/>
        <v>41775.92465277778</v>
      </c>
    </row>
    <row r="3990" spans="1:20" ht="28.5" x14ac:dyDescent="0.4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747"/>
        <v>46.875</v>
      </c>
      <c r="P3990">
        <f t="shared" si="750"/>
        <v>0.08</v>
      </c>
      <c r="Q3990" t="str">
        <f t="shared" si="738"/>
        <v>theater</v>
      </c>
      <c r="R3990" t="str">
        <f t="shared" si="744"/>
        <v>plays</v>
      </c>
      <c r="S3990" s="11">
        <f t="shared" si="748"/>
        <v>42230.08116898148</v>
      </c>
      <c r="T3990" s="11">
        <f t="shared" si="749"/>
        <v>42245.08116898148</v>
      </c>
    </row>
    <row r="3991" spans="1:20" ht="42.75" x14ac:dyDescent="0.4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 t="str">
        <f>IFERROR($D3991/$E3991,"0")</f>
        <v>0</v>
      </c>
      <c r="P3991">
        <f>AVERAGE(E3991,D3991)</f>
        <v>1500</v>
      </c>
      <c r="Q3991" t="str">
        <f t="shared" si="738"/>
        <v>theater</v>
      </c>
      <c r="R3991" t="str">
        <f t="shared" si="744"/>
        <v>plays</v>
      </c>
      <c r="S3991" s="11">
        <f t="shared" si="748"/>
        <v>42286.749780092592</v>
      </c>
      <c r="T3991" s="11">
        <f t="shared" si="749"/>
        <v>42316.791446759264</v>
      </c>
    </row>
    <row r="3992" spans="1:20" ht="42.75" x14ac:dyDescent="0.4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747"/>
        <v>23.913043478260871</v>
      </c>
      <c r="P3992">
        <f t="shared" ref="P3992:P3994" si="751">AVERAGE($E3992/$D3991)</f>
        <v>2.3E-2</v>
      </c>
      <c r="Q3992" t="str">
        <f t="shared" si="738"/>
        <v>theater</v>
      </c>
      <c r="R3992" t="str">
        <f t="shared" si="744"/>
        <v>plays</v>
      </c>
      <c r="S3992" s="11">
        <f t="shared" si="748"/>
        <v>42401.672372685185</v>
      </c>
      <c r="T3992" s="11">
        <f t="shared" si="749"/>
        <v>42431.672372685185</v>
      </c>
    </row>
    <row r="3993" spans="1:20" ht="28.5" x14ac:dyDescent="0.4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747"/>
        <v>5</v>
      </c>
      <c r="P3993">
        <f t="shared" si="751"/>
        <v>6.0606060606060608E-2</v>
      </c>
      <c r="Q3993" t="str">
        <f t="shared" si="738"/>
        <v>theater</v>
      </c>
      <c r="R3993" t="str">
        <f t="shared" si="744"/>
        <v>plays</v>
      </c>
      <c r="S3993" s="11">
        <f t="shared" si="748"/>
        <v>42125.644467592589</v>
      </c>
      <c r="T3993" s="11">
        <f t="shared" si="749"/>
        <v>42155.644467592589</v>
      </c>
    </row>
    <row r="3994" spans="1:20" ht="42.75" x14ac:dyDescent="0.4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747"/>
        <v>18.484288354898336</v>
      </c>
      <c r="P3994">
        <f t="shared" si="751"/>
        <v>1.0820000000000001</v>
      </c>
      <c r="Q3994" t="str">
        <f t="shared" si="738"/>
        <v>theater</v>
      </c>
      <c r="R3994" t="str">
        <f t="shared" si="744"/>
        <v>plays</v>
      </c>
      <c r="S3994" s="11">
        <f t="shared" si="748"/>
        <v>42289.94049768518</v>
      </c>
      <c r="T3994" s="11">
        <f t="shared" si="749"/>
        <v>42349.982164351852</v>
      </c>
    </row>
    <row r="3995" spans="1:20" ht="42.75" x14ac:dyDescent="0.4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747"/>
        <v>16666.666666666668</v>
      </c>
      <c r="P3995">
        <f>AVERAGE(E3995,D3995)</f>
        <v>25001.5</v>
      </c>
      <c r="Q3995" t="str">
        <f t="shared" si="738"/>
        <v>theater</v>
      </c>
      <c r="R3995" t="str">
        <f t="shared" si="744"/>
        <v>plays</v>
      </c>
      <c r="S3995" s="11">
        <f t="shared" si="748"/>
        <v>42107.864722222221</v>
      </c>
      <c r="T3995" s="11">
        <f t="shared" si="749"/>
        <v>42137.864722222221</v>
      </c>
    </row>
    <row r="3996" spans="1:20" ht="42.75" x14ac:dyDescent="0.4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747"/>
        <v>400</v>
      </c>
      <c r="P3996">
        <f t="shared" ref="P3996:P3998" si="752">AVERAGE($E3996/$D3995)</f>
        <v>1E-4</v>
      </c>
      <c r="Q3996" t="str">
        <f t="shared" si="738"/>
        <v>theater</v>
      </c>
      <c r="R3996" t="str">
        <f t="shared" si="744"/>
        <v>plays</v>
      </c>
      <c r="S3996" s="11">
        <f t="shared" si="748"/>
        <v>41809.389930555553</v>
      </c>
      <c r="T3996" s="11">
        <f t="shared" si="749"/>
        <v>41839.389930555553</v>
      </c>
    </row>
    <row r="3997" spans="1:20" ht="42.75" x14ac:dyDescent="0.4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747"/>
        <v>2.8571428571428572</v>
      </c>
      <c r="P3997">
        <f t="shared" si="752"/>
        <v>3.5000000000000003E-2</v>
      </c>
      <c r="Q3997" t="str">
        <f t="shared" si="738"/>
        <v>theater</v>
      </c>
      <c r="R3997" t="str">
        <f t="shared" si="744"/>
        <v>plays</v>
      </c>
      <c r="S3997" s="11">
        <f t="shared" si="748"/>
        <v>42019.683761574073</v>
      </c>
      <c r="T3997" s="11">
        <f t="shared" si="749"/>
        <v>42049.477083333331</v>
      </c>
    </row>
    <row r="3998" spans="1:20" ht="42.75" x14ac:dyDescent="0.4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747"/>
        <v>6.0362173038229372</v>
      </c>
      <c r="P3998">
        <f t="shared" si="752"/>
        <v>2.4849999999999999</v>
      </c>
      <c r="Q3998" t="str">
        <f t="shared" si="738"/>
        <v>theater</v>
      </c>
      <c r="R3998" t="str">
        <f t="shared" si="744"/>
        <v>plays</v>
      </c>
      <c r="S3998" s="11">
        <f t="shared" si="748"/>
        <v>41950.26694444444</v>
      </c>
      <c r="T3998" s="11">
        <f t="shared" si="749"/>
        <v>41963.669444444444</v>
      </c>
    </row>
    <row r="3999" spans="1:20" ht="42.75" x14ac:dyDescent="0.4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 t="str">
        <f>IFERROR($D3999/$E3999,"0")</f>
        <v>0</v>
      </c>
      <c r="P3999">
        <f>AVERAGE(E3999,D3999)</f>
        <v>1500</v>
      </c>
      <c r="Q3999" t="str">
        <f t="shared" ref="Q3999:Q4062" si="753">LEFT(N3999,7)</f>
        <v>theater</v>
      </c>
      <c r="R3999" t="str">
        <f t="shared" si="744"/>
        <v>plays</v>
      </c>
      <c r="S3999" s="11">
        <f t="shared" si="748"/>
        <v>42069.391446759255</v>
      </c>
      <c r="T3999" s="11">
        <f t="shared" si="749"/>
        <v>42099.349780092598</v>
      </c>
    </row>
    <row r="4000" spans="1:20" ht="42.75" x14ac:dyDescent="0.4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747"/>
        <v>1.7482517482517483</v>
      </c>
      <c r="P4000">
        <f t="shared" ref="P4000:P4007" si="754">AVERAGE($E4000/$D3999)</f>
        <v>0.23833333333333334</v>
      </c>
      <c r="Q4000" t="str">
        <f t="shared" si="753"/>
        <v>theater</v>
      </c>
      <c r="R4000" t="str">
        <f t="shared" si="744"/>
        <v>plays</v>
      </c>
      <c r="S4000" s="11">
        <f t="shared" si="748"/>
        <v>42061.963263888887</v>
      </c>
      <c r="T4000" s="11">
        <f t="shared" si="749"/>
        <v>42091.921597222223</v>
      </c>
    </row>
    <row r="4001" spans="1:20" ht="42.75" x14ac:dyDescent="0.4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747"/>
        <v>6.0553633217993079</v>
      </c>
      <c r="P4001">
        <f t="shared" si="754"/>
        <v>0.92479999999999996</v>
      </c>
      <c r="Q4001" t="str">
        <f t="shared" si="753"/>
        <v>theater</v>
      </c>
      <c r="R4001" t="str">
        <f t="shared" si="744"/>
        <v>plays</v>
      </c>
      <c r="S4001" s="11">
        <f t="shared" si="748"/>
        <v>41842.828680555554</v>
      </c>
      <c r="T4001" s="11">
        <f t="shared" si="749"/>
        <v>41882.827650462961</v>
      </c>
    </row>
    <row r="4002" spans="1:20" x14ac:dyDescent="0.4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747"/>
        <v>800</v>
      </c>
      <c r="P4002">
        <f t="shared" si="754"/>
        <v>1.4285714285714286E-3</v>
      </c>
      <c r="Q4002" t="str">
        <f t="shared" si="753"/>
        <v>theater</v>
      </c>
      <c r="R4002" t="str">
        <f t="shared" si="744"/>
        <v>plays</v>
      </c>
      <c r="S4002" s="11">
        <f t="shared" si="748"/>
        <v>42437.64534722222</v>
      </c>
      <c r="T4002" s="11">
        <f t="shared" si="749"/>
        <v>42497.603680555556</v>
      </c>
    </row>
    <row r="4003" spans="1:20" ht="57" x14ac:dyDescent="0.4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747"/>
        <v>2.6490066225165565</v>
      </c>
      <c r="P4003">
        <f t="shared" si="754"/>
        <v>5.6625000000000002E-2</v>
      </c>
      <c r="Q4003" t="str">
        <f t="shared" si="753"/>
        <v>theater</v>
      </c>
      <c r="R4003" t="str">
        <f t="shared" si="744"/>
        <v>plays</v>
      </c>
      <c r="S4003" s="11">
        <f t="shared" si="748"/>
        <v>42775.964212962965</v>
      </c>
      <c r="T4003" s="11">
        <f t="shared" si="749"/>
        <v>42795.791666666672</v>
      </c>
    </row>
    <row r="4004" spans="1:20" ht="42.75" x14ac:dyDescent="0.4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747"/>
        <v>54.347826086956523</v>
      </c>
      <c r="P4004">
        <f t="shared" si="754"/>
        <v>1.9166666666666665E-2</v>
      </c>
      <c r="Q4004" t="str">
        <f t="shared" si="753"/>
        <v>theater</v>
      </c>
      <c r="R4004" t="str">
        <f t="shared" si="744"/>
        <v>plays</v>
      </c>
      <c r="S4004" s="11">
        <f t="shared" si="748"/>
        <v>41879.043530092589</v>
      </c>
      <c r="T4004" s="11">
        <f t="shared" si="749"/>
        <v>41909.043530092589</v>
      </c>
    </row>
    <row r="4005" spans="1:20" ht="42.75" x14ac:dyDescent="0.4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747"/>
        <v>9.9502487562189046</v>
      </c>
      <c r="P4005">
        <f t="shared" si="754"/>
        <v>0.1608</v>
      </c>
      <c r="Q4005" t="str">
        <f t="shared" si="753"/>
        <v>theater</v>
      </c>
      <c r="R4005" t="str">
        <f t="shared" si="744"/>
        <v>plays</v>
      </c>
      <c r="S4005" s="11">
        <f t="shared" si="748"/>
        <v>42020.587349537032</v>
      </c>
      <c r="T4005" s="11">
        <f t="shared" si="749"/>
        <v>42050.587349537032</v>
      </c>
    </row>
    <row r="4006" spans="1:20" x14ac:dyDescent="0.4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747"/>
        <v>500</v>
      </c>
      <c r="P4006">
        <f t="shared" si="754"/>
        <v>5.0000000000000001E-4</v>
      </c>
      <c r="Q4006" t="str">
        <f t="shared" si="753"/>
        <v>theater</v>
      </c>
      <c r="R4006" t="str">
        <f t="shared" si="744"/>
        <v>plays</v>
      </c>
      <c r="S4006" s="11">
        <f t="shared" si="748"/>
        <v>41890.16269675926</v>
      </c>
      <c r="T4006" s="11">
        <f t="shared" si="749"/>
        <v>41920.16269675926</v>
      </c>
    </row>
    <row r="4007" spans="1:20" ht="42.75" x14ac:dyDescent="0.4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747"/>
        <v>75</v>
      </c>
      <c r="P4007">
        <f t="shared" si="754"/>
        <v>0.08</v>
      </c>
      <c r="Q4007" t="str">
        <f t="shared" si="753"/>
        <v>theater</v>
      </c>
      <c r="R4007" t="str">
        <f t="shared" si="744"/>
        <v>plays</v>
      </c>
      <c r="S4007" s="11">
        <f t="shared" si="748"/>
        <v>41872.807696759257</v>
      </c>
      <c r="T4007" s="11">
        <f t="shared" si="749"/>
        <v>41932.807696759257</v>
      </c>
    </row>
    <row r="4008" spans="1:20" ht="42.75" x14ac:dyDescent="0.4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747"/>
        <v>15000</v>
      </c>
      <c r="P4008">
        <f>AVERAGE(E4008,D4008)</f>
        <v>15001</v>
      </c>
      <c r="Q4008" t="str">
        <f t="shared" si="753"/>
        <v>theater</v>
      </c>
      <c r="R4008" t="str">
        <f t="shared" si="744"/>
        <v>plays</v>
      </c>
      <c r="S4008" s="11">
        <f t="shared" si="748"/>
        <v>42391.772997685184</v>
      </c>
      <c r="T4008" s="11">
        <f t="shared" si="749"/>
        <v>42416.772997685184</v>
      </c>
    </row>
    <row r="4009" spans="1:20" ht="42.75" x14ac:dyDescent="0.4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747"/>
        <v>400</v>
      </c>
      <c r="P4009">
        <f t="shared" ref="P4009:P4013" si="755">AVERAGE($E4009/$D4008)</f>
        <v>1.6666666666666666E-4</v>
      </c>
      <c r="Q4009" t="str">
        <f t="shared" si="753"/>
        <v>theater</v>
      </c>
      <c r="R4009" t="str">
        <f t="shared" si="744"/>
        <v>plays</v>
      </c>
      <c r="S4009" s="11">
        <f t="shared" si="748"/>
        <v>41848.772928240738</v>
      </c>
      <c r="T4009" s="11">
        <f t="shared" si="749"/>
        <v>41877.686111111114</v>
      </c>
    </row>
    <row r="4010" spans="1:20" ht="42.75" x14ac:dyDescent="0.4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747"/>
        <v>16.666666666666668</v>
      </c>
      <c r="P4010">
        <f t="shared" si="755"/>
        <v>0.03</v>
      </c>
      <c r="Q4010" t="str">
        <f t="shared" si="753"/>
        <v>theater</v>
      </c>
      <c r="R4010" t="str">
        <f t="shared" si="744"/>
        <v>plays</v>
      </c>
      <c r="S4010" s="11">
        <f t="shared" si="748"/>
        <v>42177.964201388888</v>
      </c>
      <c r="T4010" s="11">
        <f t="shared" si="749"/>
        <v>42207.964201388888</v>
      </c>
    </row>
    <row r="4011" spans="1:20" ht="42.75" x14ac:dyDescent="0.4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747"/>
        <v>25.733333333333334</v>
      </c>
      <c r="P4011">
        <f t="shared" si="755"/>
        <v>7.4999999999999997E-2</v>
      </c>
      <c r="Q4011" t="str">
        <f t="shared" si="753"/>
        <v>theater</v>
      </c>
      <c r="R4011" t="str">
        <f t="shared" si="744"/>
        <v>plays</v>
      </c>
      <c r="S4011" s="11">
        <f t="shared" si="748"/>
        <v>41851.700925925928</v>
      </c>
      <c r="T4011" s="11">
        <f t="shared" si="749"/>
        <v>41891.700925925928</v>
      </c>
    </row>
    <row r="4012" spans="1:20" ht="42.75" x14ac:dyDescent="0.4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747"/>
        <v>4.1331802525832373</v>
      </c>
      <c r="P4012">
        <f t="shared" si="755"/>
        <v>0.90259067357512957</v>
      </c>
      <c r="Q4012" t="str">
        <f t="shared" si="753"/>
        <v>theater</v>
      </c>
      <c r="R4012" t="str">
        <f t="shared" si="744"/>
        <v>plays</v>
      </c>
      <c r="S4012" s="11">
        <f t="shared" si="748"/>
        <v>41921.770439814813</v>
      </c>
      <c r="T4012" s="11">
        <f t="shared" si="749"/>
        <v>41938.770439814813</v>
      </c>
    </row>
    <row r="4013" spans="1:20" ht="42.75" x14ac:dyDescent="0.4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747"/>
        <v>13.157894736842104</v>
      </c>
      <c r="P4013">
        <f t="shared" si="755"/>
        <v>2.638888888888889E-3</v>
      </c>
      <c r="Q4013" t="str">
        <f t="shared" si="753"/>
        <v>theater</v>
      </c>
      <c r="R4013" t="str">
        <f t="shared" si="744"/>
        <v>plays</v>
      </c>
      <c r="S4013" s="11">
        <f t="shared" si="748"/>
        <v>42002.54488425926</v>
      </c>
      <c r="T4013" s="11">
        <f t="shared" si="749"/>
        <v>42032.54488425926</v>
      </c>
    </row>
    <row r="4014" spans="1:20" ht="57" x14ac:dyDescent="0.4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 t="str">
        <f>IFERROR($D4014/$E4014,"0")</f>
        <v>0</v>
      </c>
      <c r="P4014">
        <f>AVERAGE(E4014,D4014)</f>
        <v>287.5</v>
      </c>
      <c r="Q4014" t="str">
        <f t="shared" si="753"/>
        <v>theater</v>
      </c>
      <c r="R4014" t="str">
        <f t="shared" si="744"/>
        <v>plays</v>
      </c>
      <c r="S4014" s="11">
        <f t="shared" si="748"/>
        <v>42096.544548611113</v>
      </c>
      <c r="T4014" s="11">
        <f t="shared" si="749"/>
        <v>42126.544548611113</v>
      </c>
    </row>
    <row r="4015" spans="1:20" ht="42.75" x14ac:dyDescent="0.4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747"/>
        <v>76.92307692307692</v>
      </c>
      <c r="P4015">
        <f>AVERAGE($E4015/$D4014)</f>
        <v>4.5217391304347827E-2</v>
      </c>
      <c r="Q4015" t="str">
        <f t="shared" si="753"/>
        <v>theater</v>
      </c>
      <c r="R4015" t="str">
        <f t="shared" si="744"/>
        <v>plays</v>
      </c>
      <c r="S4015" s="11">
        <f t="shared" si="748"/>
        <v>42021.301192129627</v>
      </c>
      <c r="T4015" s="11">
        <f t="shared" si="749"/>
        <v>42051.301192129627</v>
      </c>
    </row>
    <row r="4016" spans="1:20" ht="42.75" x14ac:dyDescent="0.4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 t="str">
        <f>IFERROR($D4016/$E4016,"0")</f>
        <v>0</v>
      </c>
      <c r="P4016">
        <f>AVERAGE(E4016,D4016)</f>
        <v>4500</v>
      </c>
      <c r="Q4016" t="str">
        <f t="shared" si="753"/>
        <v>theater</v>
      </c>
      <c r="R4016" t="str">
        <f t="shared" si="744"/>
        <v>plays</v>
      </c>
      <c r="S4016" s="11">
        <f t="shared" si="748"/>
        <v>42419.246168981481</v>
      </c>
      <c r="T4016" s="11">
        <f t="shared" si="749"/>
        <v>42434.246168981481</v>
      </c>
    </row>
    <row r="4017" spans="1:20" ht="42.75" x14ac:dyDescent="0.4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747"/>
        <v>7000</v>
      </c>
      <c r="P4017">
        <f t="shared" ref="P4017:P4024" si="756">AVERAGE($E4017/$D4016)</f>
        <v>1.1111111111111112E-4</v>
      </c>
      <c r="Q4017" t="str">
        <f t="shared" si="753"/>
        <v>theater</v>
      </c>
      <c r="R4017" t="str">
        <f t="shared" si="744"/>
        <v>plays</v>
      </c>
      <c r="S4017" s="11">
        <f t="shared" si="748"/>
        <v>42174.780821759254</v>
      </c>
      <c r="T4017" s="11">
        <f t="shared" si="749"/>
        <v>42204.780821759254</v>
      </c>
    </row>
    <row r="4018" spans="1:20" ht="42.75" x14ac:dyDescent="0.4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747"/>
        <v>7.1428571428571432</v>
      </c>
      <c r="P4018">
        <f t="shared" si="756"/>
        <v>0.01</v>
      </c>
      <c r="Q4018" t="str">
        <f t="shared" si="753"/>
        <v>theater</v>
      </c>
      <c r="R4018" t="str">
        <f t="shared" si="744"/>
        <v>plays</v>
      </c>
      <c r="S4018" s="11">
        <f t="shared" si="748"/>
        <v>41869.872685185182</v>
      </c>
      <c r="T4018" s="11">
        <f t="shared" si="749"/>
        <v>41899.872685185182</v>
      </c>
    </row>
    <row r="4019" spans="1:20" ht="42.75" x14ac:dyDescent="0.4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747"/>
        <v>95.238095238095241</v>
      </c>
      <c r="P4019">
        <f t="shared" si="756"/>
        <v>0.21</v>
      </c>
      <c r="Q4019" t="str">
        <f t="shared" si="753"/>
        <v>theater</v>
      </c>
      <c r="R4019" t="str">
        <f t="shared" ref="R4019:R4082" si="757">RIGHT(N4019,5)</f>
        <v>plays</v>
      </c>
      <c r="S4019" s="11">
        <f t="shared" si="748"/>
        <v>41856.672152777777</v>
      </c>
      <c r="T4019" s="11">
        <f t="shared" si="749"/>
        <v>41886.672152777777</v>
      </c>
    </row>
    <row r="4020" spans="1:20" ht="28.5" x14ac:dyDescent="0.4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747"/>
        <v>11.538461538461538</v>
      </c>
      <c r="P4020">
        <f t="shared" si="756"/>
        <v>1.2999999999999999E-2</v>
      </c>
      <c r="Q4020" t="str">
        <f t="shared" si="753"/>
        <v>theater</v>
      </c>
      <c r="R4020" t="str">
        <f t="shared" si="757"/>
        <v>plays</v>
      </c>
      <c r="S4020" s="11">
        <f t="shared" si="748"/>
        <v>42620.91097222222</v>
      </c>
      <c r="T4020" s="11">
        <f t="shared" si="749"/>
        <v>42650.91097222222</v>
      </c>
    </row>
    <row r="4021" spans="1:20" ht="42.75" x14ac:dyDescent="0.4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747"/>
        <v>120.68965517241379</v>
      </c>
      <c r="P4021">
        <f t="shared" si="756"/>
        <v>1.9333333333333334E-2</v>
      </c>
      <c r="Q4021" t="str">
        <f t="shared" si="753"/>
        <v>theater</v>
      </c>
      <c r="R4021" t="str">
        <f t="shared" si="757"/>
        <v>plays</v>
      </c>
      <c r="S4021" s="11">
        <f t="shared" si="748"/>
        <v>42417.675879629634</v>
      </c>
      <c r="T4021" s="11">
        <f t="shared" si="749"/>
        <v>42475.686111111107</v>
      </c>
    </row>
    <row r="4022" spans="1:20" ht="42.75" x14ac:dyDescent="0.4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747"/>
        <v>6</v>
      </c>
      <c r="P4022">
        <f t="shared" si="756"/>
        <v>2.8571428571428571E-2</v>
      </c>
      <c r="Q4022" t="str">
        <f t="shared" si="753"/>
        <v>theater</v>
      </c>
      <c r="R4022" t="str">
        <f t="shared" si="757"/>
        <v>plays</v>
      </c>
      <c r="S4022" s="11">
        <f t="shared" si="748"/>
        <v>42057.190960648149</v>
      </c>
      <c r="T4022" s="11">
        <f t="shared" si="749"/>
        <v>42087.149293981478</v>
      </c>
    </row>
    <row r="4023" spans="1:20" ht="42.75" x14ac:dyDescent="0.4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747"/>
        <v>120</v>
      </c>
      <c r="P4023">
        <f t="shared" si="756"/>
        <v>0.20833333333333334</v>
      </c>
      <c r="Q4023" t="str">
        <f t="shared" si="753"/>
        <v>theater</v>
      </c>
      <c r="R4023" t="str">
        <f t="shared" si="757"/>
        <v>plays</v>
      </c>
      <c r="S4023" s="11">
        <f t="shared" si="748"/>
        <v>41878.911550925928</v>
      </c>
      <c r="T4023" s="11">
        <f t="shared" si="749"/>
        <v>41938.911550925928</v>
      </c>
    </row>
    <row r="4024" spans="1:20" ht="28.5" x14ac:dyDescent="0.4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747"/>
        <v>1.4375848574395016</v>
      </c>
      <c r="P4024">
        <f t="shared" si="756"/>
        <v>0.83473333333333333</v>
      </c>
      <c r="Q4024" t="str">
        <f t="shared" si="753"/>
        <v>theater</v>
      </c>
      <c r="R4024" t="str">
        <f t="shared" si="757"/>
        <v>plays</v>
      </c>
      <c r="S4024" s="11">
        <f t="shared" si="748"/>
        <v>41990.584108796291</v>
      </c>
      <c r="T4024" s="11">
        <f t="shared" si="749"/>
        <v>42036.120833333334</v>
      </c>
    </row>
    <row r="4025" spans="1:20" ht="42.75" x14ac:dyDescent="0.4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 t="str">
        <f>IFERROR($D4025/$E4025,"0")</f>
        <v>0</v>
      </c>
      <c r="P4025">
        <f>AVERAGE(E4025,D4025)</f>
        <v>3500</v>
      </c>
      <c r="Q4025" t="str">
        <f t="shared" si="753"/>
        <v>theater</v>
      </c>
      <c r="R4025" t="str">
        <f t="shared" si="757"/>
        <v>plays</v>
      </c>
      <c r="S4025" s="11">
        <f t="shared" si="748"/>
        <v>42408.999571759254</v>
      </c>
      <c r="T4025" s="11">
        <f t="shared" si="749"/>
        <v>42453.957905092597</v>
      </c>
    </row>
    <row r="4026" spans="1:20" ht="42.75" x14ac:dyDescent="0.4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747"/>
        <v>80</v>
      </c>
      <c r="P4026">
        <f t="shared" ref="P4026:P4027" si="758">AVERAGE($E4026/$D4025)</f>
        <v>1.4285714285714286E-3</v>
      </c>
      <c r="Q4026" t="str">
        <f t="shared" si="753"/>
        <v>theater</v>
      </c>
      <c r="R4026" t="str">
        <f t="shared" si="757"/>
        <v>plays</v>
      </c>
      <c r="S4026" s="11">
        <f t="shared" si="748"/>
        <v>42217.670104166667</v>
      </c>
      <c r="T4026" s="11">
        <f t="shared" si="749"/>
        <v>42247.670104166667</v>
      </c>
    </row>
    <row r="4027" spans="1:20" ht="42.75" x14ac:dyDescent="0.4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747"/>
        <v>20</v>
      </c>
      <c r="P4027">
        <f t="shared" si="758"/>
        <v>0.3125</v>
      </c>
      <c r="Q4027" t="str">
        <f t="shared" si="753"/>
        <v>theater</v>
      </c>
      <c r="R4027" t="str">
        <f t="shared" si="757"/>
        <v>plays</v>
      </c>
      <c r="S4027" s="11">
        <f t="shared" si="748"/>
        <v>42151.237685185188</v>
      </c>
      <c r="T4027" s="11">
        <f t="shared" si="749"/>
        <v>42211.237685185188</v>
      </c>
    </row>
    <row r="4028" spans="1:20" ht="42.75" x14ac:dyDescent="0.4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 t="str">
        <f>IFERROR($D4028/$E4028,"0")</f>
        <v>0</v>
      </c>
      <c r="P4028">
        <f>AVERAGE(E4028,D4028)</f>
        <v>2000</v>
      </c>
      <c r="Q4028" t="str">
        <f t="shared" si="753"/>
        <v>theater</v>
      </c>
      <c r="R4028" t="str">
        <f t="shared" si="757"/>
        <v>plays</v>
      </c>
      <c r="S4028" s="11">
        <f t="shared" si="748"/>
        <v>42282.655543981484</v>
      </c>
      <c r="T4028" s="11">
        <f t="shared" si="749"/>
        <v>42342.697210648148</v>
      </c>
    </row>
    <row r="4029" spans="1:20" ht="42.75" x14ac:dyDescent="0.4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747"/>
        <v>13.953488372093023</v>
      </c>
      <c r="P4029">
        <f t="shared" ref="P4029:P4030" si="759">AVERAGE($E4029/$D4028)</f>
        <v>5.3749999999999999E-2</v>
      </c>
      <c r="Q4029" t="str">
        <f t="shared" si="753"/>
        <v>theater</v>
      </c>
      <c r="R4029" t="str">
        <f t="shared" si="757"/>
        <v>plays</v>
      </c>
      <c r="S4029" s="11">
        <f t="shared" si="748"/>
        <v>42768.97084490741</v>
      </c>
      <c r="T4029" s="11">
        <f t="shared" si="749"/>
        <v>42789.041666666672</v>
      </c>
    </row>
    <row r="4030" spans="1:20" ht="42.75" x14ac:dyDescent="0.4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747"/>
        <v>3.5650623885918002</v>
      </c>
      <c r="P4030">
        <f t="shared" si="759"/>
        <v>0.187</v>
      </c>
      <c r="Q4030" t="str">
        <f t="shared" si="753"/>
        <v>theater</v>
      </c>
      <c r="R4030" t="str">
        <f t="shared" si="757"/>
        <v>plays</v>
      </c>
      <c r="S4030" s="11">
        <f t="shared" si="748"/>
        <v>41765.938657407409</v>
      </c>
      <c r="T4030" s="11">
        <f t="shared" si="749"/>
        <v>41795.938657407409</v>
      </c>
    </row>
    <row r="4031" spans="1:20" ht="42.75" x14ac:dyDescent="0.4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 t="str">
        <f>IFERROR($D4031/$E4031,"0")</f>
        <v>0</v>
      </c>
      <c r="P4031">
        <f>AVERAGE(E4031,D4031)</f>
        <v>10000</v>
      </c>
      <c r="Q4031" t="str">
        <f t="shared" si="753"/>
        <v>theater</v>
      </c>
      <c r="R4031" t="str">
        <f t="shared" si="757"/>
        <v>plays</v>
      </c>
      <c r="S4031" s="11">
        <f t="shared" si="748"/>
        <v>42322.025115740747</v>
      </c>
      <c r="T4031" s="11">
        <f t="shared" si="749"/>
        <v>42352.025115740747</v>
      </c>
    </row>
    <row r="4032" spans="1:20" ht="42.75" x14ac:dyDescent="0.4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747"/>
        <v>6.25</v>
      </c>
      <c r="P4032">
        <f>AVERAGE($E4032/$D4031)</f>
        <v>0.02</v>
      </c>
      <c r="Q4032" t="str">
        <f t="shared" si="753"/>
        <v>theater</v>
      </c>
      <c r="R4032" t="str">
        <f t="shared" si="757"/>
        <v>plays</v>
      </c>
      <c r="S4032" s="11">
        <f t="shared" si="748"/>
        <v>42374.655081018514</v>
      </c>
      <c r="T4032" s="11">
        <f t="shared" si="749"/>
        <v>42403.784027777772</v>
      </c>
    </row>
    <row r="4033" spans="1:20" ht="42.75" x14ac:dyDescent="0.4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 t="str">
        <f>IFERROR($D4033/$E4033,"0")</f>
        <v>0</v>
      </c>
      <c r="P4033">
        <f>AVERAGE(E4033,D4033)</f>
        <v>2500</v>
      </c>
      <c r="Q4033" t="str">
        <f t="shared" si="753"/>
        <v>theater</v>
      </c>
      <c r="R4033" t="str">
        <f t="shared" si="757"/>
        <v>plays</v>
      </c>
      <c r="S4033" s="11">
        <f t="shared" si="748"/>
        <v>41941.585231481484</v>
      </c>
      <c r="T4033" s="11">
        <f t="shared" si="749"/>
        <v>41991.626898148148</v>
      </c>
    </row>
    <row r="4034" spans="1:20" ht="42.75" x14ac:dyDescent="0.4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si="747"/>
        <v>14.64406779661017</v>
      </c>
      <c r="P4034">
        <f t="shared" ref="P4034:P4044" si="760">AVERAGE($E4034/$D4033)</f>
        <v>8.2600000000000007E-2</v>
      </c>
      <c r="Q4034" t="str">
        <f t="shared" si="753"/>
        <v>theater</v>
      </c>
      <c r="R4034" t="str">
        <f t="shared" si="757"/>
        <v>plays</v>
      </c>
      <c r="S4034" s="11">
        <f t="shared" si="748"/>
        <v>42293.809212962966</v>
      </c>
      <c r="T4034" s="11">
        <f t="shared" si="749"/>
        <v>42353.85087962963</v>
      </c>
    </row>
    <row r="4035" spans="1:20" ht="42.75" x14ac:dyDescent="0.4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ref="O4035:O4098" si="761">$D4035/$E4035</f>
        <v>3.891246973700706</v>
      </c>
      <c r="P4035">
        <f t="shared" si="760"/>
        <v>1.0155406746031745</v>
      </c>
      <c r="Q4035" t="str">
        <f t="shared" si="753"/>
        <v>theater</v>
      </c>
      <c r="R4035" t="str">
        <f t="shared" si="757"/>
        <v>plays</v>
      </c>
      <c r="S4035" s="11">
        <f t="shared" ref="S4035:S4098" si="762">(((J4035/60)/60)/24)+DATE(1970,1,1)</f>
        <v>42614.268796296295</v>
      </c>
      <c r="T4035" s="11">
        <f t="shared" ref="T4035:T4098" si="763">(((I4035/60)/60)/24)+DATE(1970,1,1)</f>
        <v>42645.375</v>
      </c>
    </row>
    <row r="4036" spans="1:20" ht="42.75" x14ac:dyDescent="0.4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761"/>
        <v>67.5</v>
      </c>
      <c r="P4036">
        <f t="shared" si="760"/>
        <v>8.368200836820083E-3</v>
      </c>
      <c r="Q4036" t="str">
        <f t="shared" si="753"/>
        <v>theater</v>
      </c>
      <c r="R4036" t="str">
        <f t="shared" si="757"/>
        <v>plays</v>
      </c>
      <c r="S4036" s="11">
        <f t="shared" si="762"/>
        <v>42067.947337962964</v>
      </c>
      <c r="T4036" s="11">
        <f t="shared" si="763"/>
        <v>42097.905671296292</v>
      </c>
    </row>
    <row r="4037" spans="1:20" ht="28.5" x14ac:dyDescent="0.4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761"/>
        <v>2.7137042062415198</v>
      </c>
      <c r="P4037">
        <f t="shared" si="760"/>
        <v>0.27296296296296296</v>
      </c>
      <c r="Q4037" t="str">
        <f t="shared" si="753"/>
        <v>theater</v>
      </c>
      <c r="R4037" t="str">
        <f t="shared" si="757"/>
        <v>plays</v>
      </c>
      <c r="S4037" s="11">
        <f t="shared" si="762"/>
        <v>41903.882951388885</v>
      </c>
      <c r="T4037" s="11">
        <f t="shared" si="763"/>
        <v>41933.882951388885</v>
      </c>
    </row>
    <row r="4038" spans="1:20" ht="42.75" x14ac:dyDescent="0.4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761"/>
        <v>2.1253985122210413</v>
      </c>
      <c r="P4038">
        <f t="shared" si="760"/>
        <v>0.2823</v>
      </c>
      <c r="Q4038" t="str">
        <f t="shared" si="753"/>
        <v>theater</v>
      </c>
      <c r="R4038" t="str">
        <f t="shared" si="757"/>
        <v>plays</v>
      </c>
      <c r="S4038" s="11">
        <f t="shared" si="762"/>
        <v>41804.937083333331</v>
      </c>
      <c r="T4038" s="11">
        <f t="shared" si="763"/>
        <v>41821.9375</v>
      </c>
    </row>
    <row r="4039" spans="1:20" ht="42.75" x14ac:dyDescent="0.4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761"/>
        <v>8.75</v>
      </c>
      <c r="P4039">
        <f t="shared" si="760"/>
        <v>1.3333333333333334E-2</v>
      </c>
      <c r="Q4039" t="str">
        <f t="shared" si="753"/>
        <v>theater</v>
      </c>
      <c r="R4039" t="str">
        <f t="shared" si="757"/>
        <v>plays</v>
      </c>
      <c r="S4039" s="11">
        <f t="shared" si="762"/>
        <v>42497.070775462969</v>
      </c>
      <c r="T4039" s="11">
        <f t="shared" si="763"/>
        <v>42514.600694444445</v>
      </c>
    </row>
    <row r="4040" spans="1:20" ht="42.75" x14ac:dyDescent="0.4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761"/>
        <v>8.3056478405315612</v>
      </c>
      <c r="P4040">
        <f t="shared" si="760"/>
        <v>0.43</v>
      </c>
      <c r="Q4040" t="str">
        <f t="shared" si="753"/>
        <v>theater</v>
      </c>
      <c r="R4040" t="str">
        <f t="shared" si="757"/>
        <v>plays</v>
      </c>
      <c r="S4040" s="11">
        <f t="shared" si="762"/>
        <v>41869.798726851855</v>
      </c>
      <c r="T4040" s="11">
        <f t="shared" si="763"/>
        <v>41929.798726851855</v>
      </c>
    </row>
    <row r="4041" spans="1:20" ht="42.75" x14ac:dyDescent="0.4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761"/>
        <v>1.6666666666666667</v>
      </c>
      <c r="P4041">
        <f t="shared" si="760"/>
        <v>0.12</v>
      </c>
      <c r="Q4041" t="str">
        <f t="shared" si="753"/>
        <v>theater</v>
      </c>
      <c r="R4041" t="str">
        <f t="shared" si="757"/>
        <v>plays</v>
      </c>
      <c r="S4041" s="11">
        <f t="shared" si="762"/>
        <v>42305.670914351853</v>
      </c>
      <c r="T4041" s="11">
        <f t="shared" si="763"/>
        <v>42339.249305555553</v>
      </c>
    </row>
    <row r="4042" spans="1:20" ht="42.75" x14ac:dyDescent="0.4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761"/>
        <v>3.2</v>
      </c>
      <c r="P4042">
        <f t="shared" si="760"/>
        <v>5</v>
      </c>
      <c r="Q4042" t="str">
        <f t="shared" si="753"/>
        <v>theater</v>
      </c>
      <c r="R4042" t="str">
        <f t="shared" si="757"/>
        <v>plays</v>
      </c>
      <c r="S4042" s="11">
        <f t="shared" si="762"/>
        <v>42144.231527777782</v>
      </c>
      <c r="T4042" s="11">
        <f t="shared" si="763"/>
        <v>42203.125</v>
      </c>
    </row>
    <row r="4043" spans="1:20" ht="28.5" x14ac:dyDescent="0.4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761"/>
        <v>238.0952380952381</v>
      </c>
      <c r="P4043">
        <f t="shared" si="760"/>
        <v>2.6250000000000002E-3</v>
      </c>
      <c r="Q4043" t="str">
        <f t="shared" si="753"/>
        <v>theater</v>
      </c>
      <c r="R4043" t="str">
        <f t="shared" si="757"/>
        <v>plays</v>
      </c>
      <c r="S4043" s="11">
        <f t="shared" si="762"/>
        <v>42559.474004629628</v>
      </c>
      <c r="T4043" s="11">
        <f t="shared" si="763"/>
        <v>42619.474004629628</v>
      </c>
    </row>
    <row r="4044" spans="1:20" ht="42.75" x14ac:dyDescent="0.4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761"/>
        <v>476.1904761904762</v>
      </c>
      <c r="P4044">
        <f t="shared" si="760"/>
        <v>4.1999999999999997E-3</v>
      </c>
      <c r="Q4044" t="str">
        <f t="shared" si="753"/>
        <v>theater</v>
      </c>
      <c r="R4044" t="str">
        <f t="shared" si="757"/>
        <v>plays</v>
      </c>
      <c r="S4044" s="11">
        <f t="shared" si="762"/>
        <v>41995.084074074075</v>
      </c>
      <c r="T4044" s="11">
        <f t="shared" si="763"/>
        <v>42024.802777777775</v>
      </c>
    </row>
    <row r="4045" spans="1:20" ht="42.75" x14ac:dyDescent="0.4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 t="str">
        <f>IFERROR($D4045/$E4045,"0")</f>
        <v>0</v>
      </c>
      <c r="P4045">
        <f>AVERAGE(E4045,D4045)</f>
        <v>150</v>
      </c>
      <c r="Q4045" t="str">
        <f t="shared" si="753"/>
        <v>theater</v>
      </c>
      <c r="R4045" t="str">
        <f t="shared" si="757"/>
        <v>plays</v>
      </c>
      <c r="S4045" s="11">
        <f t="shared" si="762"/>
        <v>41948.957465277781</v>
      </c>
      <c r="T4045" s="11">
        <f t="shared" si="763"/>
        <v>41963.957465277781</v>
      </c>
    </row>
    <row r="4046" spans="1:20" ht="42.75" x14ac:dyDescent="0.4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761"/>
        <v>2.6666666666666665</v>
      </c>
      <c r="P4046">
        <f t="shared" ref="P4046:P4052" si="764">AVERAGE($E4046/$D4045)</f>
        <v>0.75</v>
      </c>
      <c r="Q4046" t="str">
        <f t="shared" si="753"/>
        <v>theater</v>
      </c>
      <c r="R4046" t="str">
        <f t="shared" si="757"/>
        <v>plays</v>
      </c>
      <c r="S4046" s="11">
        <f t="shared" si="762"/>
        <v>42074.219699074078</v>
      </c>
      <c r="T4046" s="11">
        <f t="shared" si="763"/>
        <v>42104.208333333328</v>
      </c>
    </row>
    <row r="4047" spans="1:20" ht="42.75" x14ac:dyDescent="0.4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761"/>
        <v>5000</v>
      </c>
      <c r="P4047">
        <f t="shared" si="764"/>
        <v>1.6666666666666668E-3</v>
      </c>
      <c r="Q4047" t="str">
        <f t="shared" si="753"/>
        <v>theater</v>
      </c>
      <c r="R4047" t="str">
        <f t="shared" si="757"/>
        <v>plays</v>
      </c>
      <c r="S4047" s="11">
        <f t="shared" si="762"/>
        <v>41842.201261574075</v>
      </c>
      <c r="T4047" s="11">
        <f t="shared" si="763"/>
        <v>41872.201261574075</v>
      </c>
    </row>
    <row r="4048" spans="1:20" ht="42.75" x14ac:dyDescent="0.4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761"/>
        <v>12.173913043478262</v>
      </c>
      <c r="P4048">
        <f t="shared" si="764"/>
        <v>9.1999999999999998E-2</v>
      </c>
      <c r="Q4048" t="str">
        <f t="shared" si="753"/>
        <v>theater</v>
      </c>
      <c r="R4048" t="str">
        <f t="shared" si="757"/>
        <v>plays</v>
      </c>
      <c r="S4048" s="11">
        <f t="shared" si="762"/>
        <v>41904.650578703702</v>
      </c>
      <c r="T4048" s="11">
        <f t="shared" si="763"/>
        <v>41934.650578703702</v>
      </c>
    </row>
    <row r="4049" spans="1:20" ht="42.75" x14ac:dyDescent="0.4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761"/>
        <v>45.454545454545453</v>
      </c>
      <c r="P4049">
        <f t="shared" si="764"/>
        <v>1.9642857142857142E-2</v>
      </c>
      <c r="Q4049" t="str">
        <f t="shared" si="753"/>
        <v>theater</v>
      </c>
      <c r="R4049" t="str">
        <f t="shared" si="757"/>
        <v>plays</v>
      </c>
      <c r="S4049" s="11">
        <f t="shared" si="762"/>
        <v>41991.022488425922</v>
      </c>
      <c r="T4049" s="11">
        <f t="shared" si="763"/>
        <v>42015.041666666672</v>
      </c>
    </row>
    <row r="4050" spans="1:20" ht="42.75" x14ac:dyDescent="0.4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761"/>
        <v>5.6647784071976011</v>
      </c>
      <c r="P4050">
        <f t="shared" si="764"/>
        <v>0.60019999999999996</v>
      </c>
      <c r="Q4050" t="str">
        <f t="shared" si="753"/>
        <v>theater</v>
      </c>
      <c r="R4050" t="str">
        <f t="shared" si="757"/>
        <v>plays</v>
      </c>
      <c r="S4050" s="11">
        <f t="shared" si="762"/>
        <v>42436.509108796294</v>
      </c>
      <c r="T4050" s="11">
        <f t="shared" si="763"/>
        <v>42471.467442129629</v>
      </c>
    </row>
    <row r="4051" spans="1:20" ht="42.75" x14ac:dyDescent="0.4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761"/>
        <v>1250</v>
      </c>
      <c r="P4051">
        <f t="shared" si="764"/>
        <v>9.4117647058823532E-4</v>
      </c>
      <c r="Q4051" t="str">
        <f t="shared" si="753"/>
        <v>theater</v>
      </c>
      <c r="R4051" t="str">
        <f t="shared" si="757"/>
        <v>plays</v>
      </c>
      <c r="S4051" s="11">
        <f t="shared" si="762"/>
        <v>42169.958506944444</v>
      </c>
      <c r="T4051" s="11">
        <f t="shared" si="763"/>
        <v>42199.958506944444</v>
      </c>
    </row>
    <row r="4052" spans="1:20" ht="42.75" x14ac:dyDescent="0.4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761"/>
        <v>1500</v>
      </c>
      <c r="P4052">
        <f t="shared" si="764"/>
        <v>5.0000000000000002E-5</v>
      </c>
      <c r="Q4052" t="str">
        <f t="shared" si="753"/>
        <v>theater</v>
      </c>
      <c r="R4052" t="str">
        <f t="shared" si="757"/>
        <v>plays</v>
      </c>
      <c r="S4052" s="11">
        <f t="shared" si="762"/>
        <v>41905.636469907404</v>
      </c>
      <c r="T4052" s="11">
        <f t="shared" si="763"/>
        <v>41935.636469907404</v>
      </c>
    </row>
    <row r="4053" spans="1:20" ht="42.75" x14ac:dyDescent="0.4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 t="str">
        <f>IFERROR($D4053/$E4053,"0")</f>
        <v>0</v>
      </c>
      <c r="P4053">
        <f>AVERAGE(E4053,D4053)</f>
        <v>250</v>
      </c>
      <c r="Q4053" t="str">
        <f t="shared" si="753"/>
        <v>theater</v>
      </c>
      <c r="R4053" t="str">
        <f t="shared" si="757"/>
        <v>plays</v>
      </c>
      <c r="S4053" s="11">
        <f t="shared" si="762"/>
        <v>41761.810150462967</v>
      </c>
      <c r="T4053" s="11">
        <f t="shared" si="763"/>
        <v>41768.286805555559</v>
      </c>
    </row>
    <row r="4054" spans="1:20" ht="57" x14ac:dyDescent="0.4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761"/>
        <v>2.6642984014209592</v>
      </c>
      <c r="P4054">
        <f t="shared" ref="P4054:P4055" si="765">AVERAGE($E4054/$D4053)</f>
        <v>2.2519999999999998</v>
      </c>
      <c r="Q4054" t="str">
        <f t="shared" si="753"/>
        <v>theater</v>
      </c>
      <c r="R4054" t="str">
        <f t="shared" si="757"/>
        <v>plays</v>
      </c>
      <c r="S4054" s="11">
        <f t="shared" si="762"/>
        <v>41865.878657407404</v>
      </c>
      <c r="T4054" s="11">
        <f t="shared" si="763"/>
        <v>41925.878657407404</v>
      </c>
    </row>
    <row r="4055" spans="1:20" ht="42.75" x14ac:dyDescent="0.4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761"/>
        <v>4.5454545454545459</v>
      </c>
      <c r="P4055">
        <f t="shared" si="765"/>
        <v>3.6666666666666667E-2</v>
      </c>
      <c r="Q4055" t="str">
        <f t="shared" si="753"/>
        <v>theater</v>
      </c>
      <c r="R4055" t="str">
        <f t="shared" si="757"/>
        <v>plays</v>
      </c>
      <c r="S4055" s="11">
        <f t="shared" si="762"/>
        <v>41928.690138888887</v>
      </c>
      <c r="T4055" s="11">
        <f t="shared" si="763"/>
        <v>41958.833333333328</v>
      </c>
    </row>
    <row r="4056" spans="1:20" ht="42.75" x14ac:dyDescent="0.4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 t="str">
        <f>IFERROR($D4056/$E4056,"0")</f>
        <v>0</v>
      </c>
      <c r="P4056">
        <f>AVERAGE(E4056,D4056)</f>
        <v>4440</v>
      </c>
      <c r="Q4056" t="str">
        <f t="shared" si="753"/>
        <v>theater</v>
      </c>
      <c r="R4056" t="str">
        <f t="shared" si="757"/>
        <v>plays</v>
      </c>
      <c r="S4056" s="11">
        <f t="shared" si="762"/>
        <v>42613.841261574074</v>
      </c>
      <c r="T4056" s="11">
        <f t="shared" si="763"/>
        <v>42644.166666666672</v>
      </c>
    </row>
    <row r="4057" spans="1:20" ht="42.75" x14ac:dyDescent="0.4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761"/>
        <v>5.6753688989784337</v>
      </c>
      <c r="P4057">
        <f t="shared" ref="P4057:P4062" si="766">AVERAGE($E4057/$D4056)</f>
        <v>9.9211711711711711E-2</v>
      </c>
      <c r="Q4057" t="str">
        <f t="shared" si="753"/>
        <v>theater</v>
      </c>
      <c r="R4057" t="str">
        <f t="shared" si="757"/>
        <v>plays</v>
      </c>
      <c r="S4057" s="11">
        <f t="shared" si="762"/>
        <v>41779.648506944446</v>
      </c>
      <c r="T4057" s="11">
        <f t="shared" si="763"/>
        <v>41809.648506944446</v>
      </c>
    </row>
    <row r="4058" spans="1:20" ht="42.75" x14ac:dyDescent="0.4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761"/>
        <v>1.8867924528301887</v>
      </c>
      <c r="P4058">
        <f t="shared" si="766"/>
        <v>0.159</v>
      </c>
      <c r="Q4058" t="str">
        <f t="shared" si="753"/>
        <v>theater</v>
      </c>
      <c r="R4058" t="str">
        <f t="shared" si="757"/>
        <v>plays</v>
      </c>
      <c r="S4058" s="11">
        <f t="shared" si="762"/>
        <v>42534.933321759265</v>
      </c>
      <c r="T4058" s="11">
        <f t="shared" si="763"/>
        <v>42554.832638888889</v>
      </c>
    </row>
    <row r="4059" spans="1:20" ht="42.75" x14ac:dyDescent="0.4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761"/>
        <v>4.5161290322580649</v>
      </c>
      <c r="P4059">
        <f t="shared" si="766"/>
        <v>0.51666666666666672</v>
      </c>
      <c r="Q4059" t="str">
        <f t="shared" si="753"/>
        <v>theater</v>
      </c>
      <c r="R4059" t="str">
        <f t="shared" si="757"/>
        <v>plays</v>
      </c>
      <c r="S4059" s="11">
        <f t="shared" si="762"/>
        <v>42310.968518518523</v>
      </c>
      <c r="T4059" s="11">
        <f t="shared" si="763"/>
        <v>42333.958333333328</v>
      </c>
    </row>
    <row r="4060" spans="1:20" ht="42.75" x14ac:dyDescent="0.4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761"/>
        <v>39.473684210526315</v>
      </c>
      <c r="P4060">
        <f t="shared" si="766"/>
        <v>2.7142857142857142E-2</v>
      </c>
      <c r="Q4060" t="str">
        <f t="shared" si="753"/>
        <v>theater</v>
      </c>
      <c r="R4060" t="str">
        <f t="shared" si="757"/>
        <v>plays</v>
      </c>
      <c r="S4060" s="11">
        <f t="shared" si="762"/>
        <v>42446.060694444444</v>
      </c>
      <c r="T4060" s="11">
        <f t="shared" si="763"/>
        <v>42461.165972222225</v>
      </c>
    </row>
    <row r="4061" spans="1:20" ht="42.75" x14ac:dyDescent="0.4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761"/>
        <v>40</v>
      </c>
      <c r="P4061">
        <f t="shared" si="766"/>
        <v>6.6666666666666666E-2</v>
      </c>
      <c r="Q4061" t="str">
        <f t="shared" si="753"/>
        <v>theater</v>
      </c>
      <c r="R4061" t="str">
        <f t="shared" si="757"/>
        <v>plays</v>
      </c>
      <c r="S4061" s="11">
        <f t="shared" si="762"/>
        <v>41866.640648148146</v>
      </c>
      <c r="T4061" s="11">
        <f t="shared" si="763"/>
        <v>41898.125</v>
      </c>
    </row>
    <row r="4062" spans="1:20" ht="42.75" x14ac:dyDescent="0.4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761"/>
        <v>35.087719298245617</v>
      </c>
      <c r="P4062">
        <f t="shared" si="766"/>
        <v>2.8500000000000001E-2</v>
      </c>
      <c r="Q4062" t="str">
        <f t="shared" si="753"/>
        <v>theater</v>
      </c>
      <c r="R4062" t="str">
        <f t="shared" si="757"/>
        <v>plays</v>
      </c>
      <c r="S4062" s="11">
        <f t="shared" si="762"/>
        <v>41779.695092592592</v>
      </c>
      <c r="T4062" s="11">
        <f t="shared" si="763"/>
        <v>41813.666666666664</v>
      </c>
    </row>
    <row r="4063" spans="1:20" ht="28.5" x14ac:dyDescent="0.4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 t="str">
        <f>IFERROR($D4063/$E4063,"0")</f>
        <v>0</v>
      </c>
      <c r="P4063">
        <f>AVERAGE(E4063,D4063)</f>
        <v>262.5</v>
      </c>
      <c r="Q4063" t="str">
        <f t="shared" ref="Q4063:Q4115" si="767">LEFT(N4063,7)</f>
        <v>theater</v>
      </c>
      <c r="R4063" t="str">
        <f t="shared" si="757"/>
        <v>plays</v>
      </c>
      <c r="S4063" s="11">
        <f t="shared" si="762"/>
        <v>42421.141469907408</v>
      </c>
      <c r="T4063" s="11">
        <f t="shared" si="763"/>
        <v>42481.099803240737</v>
      </c>
    </row>
    <row r="4064" spans="1:20" ht="42.75" x14ac:dyDescent="0.4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761"/>
        <v>40.816326530612244</v>
      </c>
      <c r="P4064">
        <f t="shared" ref="P4064:P4072" si="768">AVERAGE($E4064/$D4063)</f>
        <v>0.93333333333333335</v>
      </c>
      <c r="Q4064" t="str">
        <f t="shared" si="767"/>
        <v>theater</v>
      </c>
      <c r="R4064" t="str">
        <f t="shared" si="757"/>
        <v>plays</v>
      </c>
      <c r="S4064" s="11">
        <f t="shared" si="762"/>
        <v>42523.739212962959</v>
      </c>
      <c r="T4064" s="11">
        <f t="shared" si="763"/>
        <v>42553.739212962959</v>
      </c>
    </row>
    <row r="4065" spans="1:20" ht="42.75" x14ac:dyDescent="0.4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761"/>
        <v>70.370370370370367</v>
      </c>
      <c r="P4065">
        <f t="shared" si="768"/>
        <v>6.7499999999999999E-3</v>
      </c>
      <c r="Q4065" t="str">
        <f t="shared" si="767"/>
        <v>theater</v>
      </c>
      <c r="R4065" t="str">
        <f t="shared" si="757"/>
        <v>plays</v>
      </c>
      <c r="S4065" s="11">
        <f t="shared" si="762"/>
        <v>41787.681527777779</v>
      </c>
      <c r="T4065" s="11">
        <f t="shared" si="763"/>
        <v>41817.681527777779</v>
      </c>
    </row>
    <row r="4066" spans="1:20" ht="42.75" x14ac:dyDescent="0.4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761"/>
        <v>5.1948051948051948</v>
      </c>
      <c r="P4066">
        <f t="shared" si="768"/>
        <v>4.0526315789473681E-2</v>
      </c>
      <c r="Q4066" t="str">
        <f t="shared" si="767"/>
        <v>theater</v>
      </c>
      <c r="R4066" t="str">
        <f t="shared" si="757"/>
        <v>plays</v>
      </c>
      <c r="S4066" s="11">
        <f t="shared" si="762"/>
        <v>42093.588263888887</v>
      </c>
      <c r="T4066" s="11">
        <f t="shared" si="763"/>
        <v>42123.588263888887</v>
      </c>
    </row>
    <row r="4067" spans="1:20" ht="28.5" x14ac:dyDescent="0.4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761"/>
        <v>148.14814814814815</v>
      </c>
      <c r="P4067">
        <f t="shared" si="768"/>
        <v>1.35E-2</v>
      </c>
      <c r="Q4067" t="str">
        <f t="shared" si="767"/>
        <v>theater</v>
      </c>
      <c r="R4067" t="str">
        <f t="shared" si="757"/>
        <v>plays</v>
      </c>
      <c r="S4067" s="11">
        <f t="shared" si="762"/>
        <v>41833.951516203706</v>
      </c>
      <c r="T4067" s="11">
        <f t="shared" si="763"/>
        <v>41863.951516203706</v>
      </c>
    </row>
    <row r="4068" spans="1:20" ht="57" x14ac:dyDescent="0.4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761"/>
        <v>600</v>
      </c>
      <c r="P4068">
        <f t="shared" si="768"/>
        <v>6.2500000000000003E-3</v>
      </c>
      <c r="Q4068" t="str">
        <f t="shared" si="767"/>
        <v>theater</v>
      </c>
      <c r="R4068" t="str">
        <f t="shared" si="757"/>
        <v>plays</v>
      </c>
      <c r="S4068" s="11">
        <f t="shared" si="762"/>
        <v>42479.039212962962</v>
      </c>
      <c r="T4068" s="11">
        <f t="shared" si="763"/>
        <v>42509.039212962962</v>
      </c>
    </row>
    <row r="4069" spans="1:20" ht="42.75" x14ac:dyDescent="0.4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761"/>
        <v>1.6420361247947455</v>
      </c>
      <c r="P4069">
        <f t="shared" si="768"/>
        <v>0.20300000000000001</v>
      </c>
      <c r="Q4069" t="str">
        <f t="shared" si="767"/>
        <v>theater</v>
      </c>
      <c r="R4069" t="str">
        <f t="shared" si="757"/>
        <v>plays</v>
      </c>
      <c r="S4069" s="11">
        <f t="shared" si="762"/>
        <v>42235.117476851854</v>
      </c>
      <c r="T4069" s="11">
        <f t="shared" si="763"/>
        <v>42275.117476851854</v>
      </c>
    </row>
    <row r="4070" spans="1:20" ht="28.5" x14ac:dyDescent="0.4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761"/>
        <v>99.999999999999986</v>
      </c>
      <c r="P4070">
        <f t="shared" si="768"/>
        <v>6.9900000000000006E-3</v>
      </c>
      <c r="Q4070" t="str">
        <f t="shared" si="767"/>
        <v>theater</v>
      </c>
      <c r="R4070" t="str">
        <f t="shared" si="757"/>
        <v>plays</v>
      </c>
      <c r="S4070" s="11">
        <f t="shared" si="762"/>
        <v>42718.963599537034</v>
      </c>
      <c r="T4070" s="11">
        <f t="shared" si="763"/>
        <v>42748.961805555555</v>
      </c>
    </row>
    <row r="4071" spans="1:20" ht="42.75" x14ac:dyDescent="0.4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761"/>
        <v>2.9069767441860463</v>
      </c>
      <c r="P4071">
        <f t="shared" si="768"/>
        <v>0.12303290414878398</v>
      </c>
      <c r="Q4071" t="str">
        <f t="shared" si="767"/>
        <v>theater</v>
      </c>
      <c r="R4071" t="str">
        <f t="shared" si="757"/>
        <v>plays</v>
      </c>
      <c r="S4071" s="11">
        <f t="shared" si="762"/>
        <v>42022.661527777775</v>
      </c>
      <c r="T4071" s="11">
        <f t="shared" si="763"/>
        <v>42063.5</v>
      </c>
    </row>
    <row r="4072" spans="1:20" ht="28.5" x14ac:dyDescent="0.4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761"/>
        <v>6.0606060606060606</v>
      </c>
      <c r="P4072">
        <f t="shared" si="768"/>
        <v>0.13200000000000001</v>
      </c>
      <c r="Q4072" t="str">
        <f t="shared" si="767"/>
        <v>theater</v>
      </c>
      <c r="R4072" t="str">
        <f t="shared" si="757"/>
        <v>plays</v>
      </c>
      <c r="S4072" s="11">
        <f t="shared" si="762"/>
        <v>42031.666898148149</v>
      </c>
      <c r="T4072" s="11">
        <f t="shared" si="763"/>
        <v>42064.125</v>
      </c>
    </row>
    <row r="4073" spans="1:20" ht="57" x14ac:dyDescent="0.4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 t="str">
        <f>IFERROR($D4073/$E4073,"0")</f>
        <v>0</v>
      </c>
      <c r="P4073">
        <f>AVERAGE(E4073,D4073)</f>
        <v>10000</v>
      </c>
      <c r="Q4073" t="str">
        <f t="shared" si="767"/>
        <v>theater</v>
      </c>
      <c r="R4073" t="str">
        <f t="shared" si="757"/>
        <v>plays</v>
      </c>
      <c r="S4073" s="11">
        <f t="shared" si="762"/>
        <v>42700.804756944446</v>
      </c>
      <c r="T4073" s="11">
        <f t="shared" si="763"/>
        <v>42730.804756944446</v>
      </c>
    </row>
    <row r="4074" spans="1:20" ht="57" x14ac:dyDescent="0.4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761"/>
        <v>250</v>
      </c>
      <c r="P4074">
        <f t="shared" ref="P4074:P4077" si="769">AVERAGE($E4074/$D4073)</f>
        <v>2.0000000000000001E-4</v>
      </c>
      <c r="Q4074" t="str">
        <f t="shared" si="767"/>
        <v>theater</v>
      </c>
      <c r="R4074" t="str">
        <f t="shared" si="757"/>
        <v>plays</v>
      </c>
      <c r="S4074" s="11">
        <f t="shared" si="762"/>
        <v>41812.77443287037</v>
      </c>
      <c r="T4074" s="11">
        <f t="shared" si="763"/>
        <v>41872.77443287037</v>
      </c>
    </row>
    <row r="4075" spans="1:20" ht="42.75" x14ac:dyDescent="0.4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761"/>
        <v>94.594594594594597</v>
      </c>
      <c r="P4075">
        <f t="shared" si="769"/>
        <v>3.6999999999999998E-2</v>
      </c>
      <c r="Q4075" t="str">
        <f t="shared" si="767"/>
        <v>theater</v>
      </c>
      <c r="R4075" t="str">
        <f t="shared" si="757"/>
        <v>plays</v>
      </c>
      <c r="S4075" s="11">
        <f t="shared" si="762"/>
        <v>42078.34520833334</v>
      </c>
      <c r="T4075" s="11">
        <f t="shared" si="763"/>
        <v>42133.166666666672</v>
      </c>
    </row>
    <row r="4076" spans="1:20" ht="42.75" x14ac:dyDescent="0.4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761"/>
        <v>3.7414965986394559</v>
      </c>
      <c r="P4076">
        <f t="shared" si="769"/>
        <v>0.21</v>
      </c>
      <c r="Q4076" t="str">
        <f t="shared" si="767"/>
        <v>theater</v>
      </c>
      <c r="R4076" t="str">
        <f t="shared" si="757"/>
        <v>plays</v>
      </c>
      <c r="S4076" s="11">
        <f t="shared" si="762"/>
        <v>42283.552951388891</v>
      </c>
      <c r="T4076" s="11">
        <f t="shared" si="763"/>
        <v>42313.594618055555</v>
      </c>
    </row>
    <row r="4077" spans="1:20" ht="42.75" x14ac:dyDescent="0.4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761"/>
        <v>3.4722222222222223</v>
      </c>
      <c r="P4077">
        <f t="shared" si="769"/>
        <v>0.20945454545454545</v>
      </c>
      <c r="Q4077" t="str">
        <f t="shared" si="767"/>
        <v>theater</v>
      </c>
      <c r="R4077" t="str">
        <f t="shared" si="757"/>
        <v>plays</v>
      </c>
      <c r="S4077" s="11">
        <f t="shared" si="762"/>
        <v>41779.045937499999</v>
      </c>
      <c r="T4077" s="11">
        <f t="shared" si="763"/>
        <v>41820.727777777778</v>
      </c>
    </row>
    <row r="4078" spans="1:20" ht="42.75" x14ac:dyDescent="0.4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 t="str">
        <f>IFERROR($D4078/$E4078,"0")</f>
        <v>0</v>
      </c>
      <c r="P4078">
        <f>AVERAGE(E4078,D4078)</f>
        <v>350</v>
      </c>
      <c r="Q4078" t="str">
        <f t="shared" si="767"/>
        <v>theater</v>
      </c>
      <c r="R4078" t="str">
        <f t="shared" si="757"/>
        <v>plays</v>
      </c>
      <c r="S4078" s="11">
        <f t="shared" si="762"/>
        <v>41905.795706018522</v>
      </c>
      <c r="T4078" s="11">
        <f t="shared" si="763"/>
        <v>41933.82708333333</v>
      </c>
    </row>
    <row r="4079" spans="1:20" ht="42.75" x14ac:dyDescent="0.4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761"/>
        <v>11.235955056179776</v>
      </c>
      <c r="P4079">
        <f>AVERAGE($E4079/$D4078)</f>
        <v>1.9071428571428573</v>
      </c>
      <c r="Q4079" t="str">
        <f t="shared" si="767"/>
        <v>theater</v>
      </c>
      <c r="R4079" t="str">
        <f t="shared" si="757"/>
        <v>plays</v>
      </c>
      <c r="S4079" s="11">
        <f t="shared" si="762"/>
        <v>42695.7105787037</v>
      </c>
      <c r="T4079" s="11">
        <f t="shared" si="763"/>
        <v>42725.7105787037</v>
      </c>
    </row>
    <row r="4080" spans="1:20" ht="42.75" x14ac:dyDescent="0.4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 t="str">
        <f>IFERROR($D4080/$E4080,"0")</f>
        <v>0</v>
      </c>
      <c r="P4080">
        <f>AVERAGE(E4080,D4080)</f>
        <v>125</v>
      </c>
      <c r="Q4080" t="str">
        <f t="shared" si="767"/>
        <v>theater</v>
      </c>
      <c r="R4080" t="str">
        <f t="shared" si="757"/>
        <v>plays</v>
      </c>
      <c r="S4080" s="11">
        <f t="shared" si="762"/>
        <v>42732.787523148145</v>
      </c>
      <c r="T4080" s="11">
        <f t="shared" si="763"/>
        <v>42762.787523148145</v>
      </c>
    </row>
    <row r="4081" spans="1:20" ht="42.75" x14ac:dyDescent="0.4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761"/>
        <v>600</v>
      </c>
      <c r="P4081">
        <f>AVERAGE($E4081/$D4080)</f>
        <v>0.02</v>
      </c>
      <c r="Q4081" t="str">
        <f t="shared" si="767"/>
        <v>theater</v>
      </c>
      <c r="R4081" t="str">
        <f t="shared" si="757"/>
        <v>plays</v>
      </c>
      <c r="S4081" s="11">
        <f t="shared" si="762"/>
        <v>42510.938900462963</v>
      </c>
      <c r="T4081" s="11">
        <f t="shared" si="763"/>
        <v>42540.938900462963</v>
      </c>
    </row>
    <row r="4082" spans="1:20" ht="42.75" x14ac:dyDescent="0.4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 t="str">
        <f>IFERROR($D4082/$E4082,"0")</f>
        <v>0</v>
      </c>
      <c r="P4082">
        <f>AVERAGE(E4082,D4082)</f>
        <v>1500</v>
      </c>
      <c r="Q4082" t="str">
        <f t="shared" si="767"/>
        <v>theater</v>
      </c>
      <c r="R4082" t="str">
        <f t="shared" si="757"/>
        <v>plays</v>
      </c>
      <c r="S4082" s="11">
        <f t="shared" si="762"/>
        <v>42511.698101851856</v>
      </c>
      <c r="T4082" s="11">
        <f t="shared" si="763"/>
        <v>42535.787500000006</v>
      </c>
    </row>
    <row r="4083" spans="1:20" ht="42.75" x14ac:dyDescent="0.4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761"/>
        <v>6.3542857142857141</v>
      </c>
      <c r="P4083">
        <f t="shared" ref="P4083:P4088" si="770">AVERAGE($E4083/$D4082)</f>
        <v>0.11666666666666667</v>
      </c>
      <c r="Q4083" t="str">
        <f t="shared" si="767"/>
        <v>theater</v>
      </c>
      <c r="R4083" t="str">
        <f t="shared" ref="R4083:R4115" si="771">RIGHT(N4083,5)</f>
        <v>plays</v>
      </c>
      <c r="S4083" s="11">
        <f t="shared" si="762"/>
        <v>42041.581307870365</v>
      </c>
      <c r="T4083" s="11">
        <f t="shared" si="763"/>
        <v>42071.539641203708</v>
      </c>
    </row>
    <row r="4084" spans="1:20" ht="42.75" x14ac:dyDescent="0.4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761"/>
        <v>50</v>
      </c>
      <c r="P4084">
        <f t="shared" si="770"/>
        <v>1.3489208633093526E-3</v>
      </c>
      <c r="Q4084" t="str">
        <f t="shared" si="767"/>
        <v>theater</v>
      </c>
      <c r="R4084" t="str">
        <f t="shared" si="771"/>
        <v>plays</v>
      </c>
      <c r="S4084" s="11">
        <f t="shared" si="762"/>
        <v>42307.189270833333</v>
      </c>
      <c r="T4084" s="11">
        <f t="shared" si="763"/>
        <v>42322.958333333328</v>
      </c>
    </row>
    <row r="4085" spans="1:20" ht="42.75" x14ac:dyDescent="0.4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761"/>
        <v>4.6113306982872198</v>
      </c>
      <c r="P4085">
        <f t="shared" si="770"/>
        <v>5.0599999999999996</v>
      </c>
      <c r="Q4085" t="str">
        <f t="shared" si="767"/>
        <v>theater</v>
      </c>
      <c r="R4085" t="str">
        <f t="shared" si="771"/>
        <v>plays</v>
      </c>
      <c r="S4085" s="11">
        <f t="shared" si="762"/>
        <v>42353.761759259258</v>
      </c>
      <c r="T4085" s="11">
        <f t="shared" si="763"/>
        <v>42383.761759259258</v>
      </c>
    </row>
    <row r="4086" spans="1:20" ht="57" x14ac:dyDescent="0.4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761"/>
        <v>300</v>
      </c>
      <c r="P4086">
        <f t="shared" si="770"/>
        <v>2.8571428571428571E-3</v>
      </c>
      <c r="Q4086" t="str">
        <f t="shared" si="767"/>
        <v>theater</v>
      </c>
      <c r="R4086" t="str">
        <f t="shared" si="771"/>
        <v>plays</v>
      </c>
      <c r="S4086" s="11">
        <f t="shared" si="762"/>
        <v>42622.436412037037</v>
      </c>
      <c r="T4086" s="11">
        <f t="shared" si="763"/>
        <v>42652.436412037037</v>
      </c>
    </row>
    <row r="4087" spans="1:20" ht="42.75" x14ac:dyDescent="0.4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761"/>
        <v>350</v>
      </c>
      <c r="P4087">
        <f t="shared" si="770"/>
        <v>3.3333333333333335E-3</v>
      </c>
      <c r="Q4087" t="str">
        <f t="shared" si="767"/>
        <v>theater</v>
      </c>
      <c r="R4087" t="str">
        <f t="shared" si="771"/>
        <v>plays</v>
      </c>
      <c r="S4087" s="11">
        <f t="shared" si="762"/>
        <v>42058.603877314818</v>
      </c>
      <c r="T4087" s="11">
        <f t="shared" si="763"/>
        <v>42087.165972222225</v>
      </c>
    </row>
    <row r="4088" spans="1:20" ht="42.75" x14ac:dyDescent="0.4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761"/>
        <v>21.276595744680851</v>
      </c>
      <c r="P4088">
        <f t="shared" si="770"/>
        <v>1.3428571428571429E-2</v>
      </c>
      <c r="Q4088" t="str">
        <f t="shared" si="767"/>
        <v>theater</v>
      </c>
      <c r="R4088" t="str">
        <f t="shared" si="771"/>
        <v>plays</v>
      </c>
      <c r="S4088" s="11">
        <f t="shared" si="762"/>
        <v>42304.940960648149</v>
      </c>
      <c r="T4088" s="11">
        <f t="shared" si="763"/>
        <v>42329.166666666672</v>
      </c>
    </row>
    <row r="4089" spans="1:20" x14ac:dyDescent="0.4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 t="str">
        <f>IFERROR($D4089/$E4089,"0")</f>
        <v>0</v>
      </c>
      <c r="P4089">
        <f>AVERAGE(E4089,D4089)</f>
        <v>4800</v>
      </c>
      <c r="Q4089" t="str">
        <f t="shared" si="767"/>
        <v>theater</v>
      </c>
      <c r="R4089" t="str">
        <f t="shared" si="771"/>
        <v>plays</v>
      </c>
      <c r="S4089" s="11">
        <f t="shared" si="762"/>
        <v>42538.742893518516</v>
      </c>
      <c r="T4089" s="11">
        <f t="shared" si="763"/>
        <v>42568.742893518516</v>
      </c>
    </row>
    <row r="4090" spans="1:20" ht="42.75" x14ac:dyDescent="0.4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761"/>
        <v>9.2592592592592595</v>
      </c>
      <c r="P4090">
        <f t="shared" ref="P4090:P4098" si="772">AVERAGE($E4090/$D4089)</f>
        <v>2.2499999999999999E-2</v>
      </c>
      <c r="Q4090" t="str">
        <f t="shared" si="767"/>
        <v>theater</v>
      </c>
      <c r="R4090" t="str">
        <f t="shared" si="771"/>
        <v>plays</v>
      </c>
      <c r="S4090" s="11">
        <f t="shared" si="762"/>
        <v>41990.612546296295</v>
      </c>
      <c r="T4090" s="11">
        <f t="shared" si="763"/>
        <v>42020.434722222228</v>
      </c>
    </row>
    <row r="4091" spans="1:20" ht="42.75" x14ac:dyDescent="0.4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761"/>
        <v>20.833333333333332</v>
      </c>
      <c r="P4091">
        <f t="shared" si="772"/>
        <v>0.12</v>
      </c>
      <c r="Q4091" t="str">
        <f t="shared" si="767"/>
        <v>theater</v>
      </c>
      <c r="R4091" t="str">
        <f t="shared" si="771"/>
        <v>plays</v>
      </c>
      <c r="S4091" s="11">
        <f t="shared" si="762"/>
        <v>42122.732499999998</v>
      </c>
      <c r="T4091" s="11">
        <f t="shared" si="763"/>
        <v>42155.732638888891</v>
      </c>
    </row>
    <row r="4092" spans="1:20" ht="42.75" x14ac:dyDescent="0.4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761"/>
        <v>31.25</v>
      </c>
      <c r="P4092">
        <f t="shared" si="772"/>
        <v>6.4000000000000003E-3</v>
      </c>
      <c r="Q4092" t="str">
        <f t="shared" si="767"/>
        <v>theater</v>
      </c>
      <c r="R4092" t="str">
        <f t="shared" si="771"/>
        <v>plays</v>
      </c>
      <c r="S4092" s="11">
        <f t="shared" si="762"/>
        <v>42209.67288194444</v>
      </c>
      <c r="T4092" s="11">
        <f t="shared" si="763"/>
        <v>42223.625</v>
      </c>
    </row>
    <row r="4093" spans="1:20" ht="42.75" x14ac:dyDescent="0.4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761"/>
        <v>7.8431372549019605</v>
      </c>
      <c r="P4093">
        <f t="shared" si="772"/>
        <v>0.20399999999999999</v>
      </c>
      <c r="Q4093" t="str">
        <f t="shared" si="767"/>
        <v>theater</v>
      </c>
      <c r="R4093" t="str">
        <f t="shared" si="771"/>
        <v>plays</v>
      </c>
      <c r="S4093" s="11">
        <f t="shared" si="762"/>
        <v>41990.506377314814</v>
      </c>
      <c r="T4093" s="11">
        <f t="shared" si="763"/>
        <v>42020.506377314814</v>
      </c>
    </row>
    <row r="4094" spans="1:20" ht="42.75" x14ac:dyDescent="0.4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761"/>
        <v>5500</v>
      </c>
      <c r="P4094">
        <f t="shared" si="772"/>
        <v>1.2500000000000001E-2</v>
      </c>
      <c r="Q4094" t="str">
        <f t="shared" si="767"/>
        <v>theater</v>
      </c>
      <c r="R4094" t="str">
        <f t="shared" si="771"/>
        <v>plays</v>
      </c>
      <c r="S4094" s="11">
        <f t="shared" si="762"/>
        <v>42039.194988425923</v>
      </c>
      <c r="T4094" s="11">
        <f t="shared" si="763"/>
        <v>42099.153321759266</v>
      </c>
    </row>
    <row r="4095" spans="1:20" ht="42.75" x14ac:dyDescent="0.4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761"/>
        <v>41.666666666666664</v>
      </c>
      <c r="P4095">
        <f t="shared" si="772"/>
        <v>5.4545454545454548E-4</v>
      </c>
      <c r="Q4095" t="str">
        <f t="shared" si="767"/>
        <v>theater</v>
      </c>
      <c r="R4095" t="str">
        <f t="shared" si="771"/>
        <v>plays</v>
      </c>
      <c r="S4095" s="11">
        <f t="shared" si="762"/>
        <v>42178.815891203703</v>
      </c>
      <c r="T4095" s="11">
        <f t="shared" si="763"/>
        <v>42238.815891203703</v>
      </c>
    </row>
    <row r="4096" spans="1:20" ht="42.75" x14ac:dyDescent="0.4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761"/>
        <v>2.7397260273972601</v>
      </c>
      <c r="P4096">
        <f t="shared" si="772"/>
        <v>0.29199999999999998</v>
      </c>
      <c r="Q4096" t="str">
        <f t="shared" si="767"/>
        <v>theater</v>
      </c>
      <c r="R4096" t="str">
        <f t="shared" si="771"/>
        <v>plays</v>
      </c>
      <c r="S4096" s="11">
        <f t="shared" si="762"/>
        <v>41890.086805555555</v>
      </c>
      <c r="T4096" s="11">
        <f t="shared" si="763"/>
        <v>41934.207638888889</v>
      </c>
    </row>
    <row r="4097" spans="1:20" ht="28.5" x14ac:dyDescent="0.4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761"/>
        <v>37.5</v>
      </c>
      <c r="P4097">
        <f t="shared" si="772"/>
        <v>0.4</v>
      </c>
      <c r="Q4097" t="str">
        <f t="shared" si="767"/>
        <v>theater</v>
      </c>
      <c r="R4097" t="str">
        <f t="shared" si="771"/>
        <v>plays</v>
      </c>
      <c r="S4097" s="11">
        <f t="shared" si="762"/>
        <v>42693.031828703708</v>
      </c>
      <c r="T4097" s="11">
        <f t="shared" si="763"/>
        <v>42723.031828703708</v>
      </c>
    </row>
    <row r="4098" spans="1:20" ht="42.75" x14ac:dyDescent="0.4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si="761"/>
        <v>8.75</v>
      </c>
      <c r="P4098">
        <f t="shared" si="772"/>
        <v>1.3333333333333334E-2</v>
      </c>
      <c r="Q4098" t="str">
        <f t="shared" si="767"/>
        <v>theater</v>
      </c>
      <c r="R4098" t="str">
        <f t="shared" si="771"/>
        <v>plays</v>
      </c>
      <c r="S4098" s="11">
        <f t="shared" si="762"/>
        <v>42750.530312499999</v>
      </c>
      <c r="T4098" s="11">
        <f t="shared" si="763"/>
        <v>42794.368749999994</v>
      </c>
    </row>
    <row r="4099" spans="1:20" ht="42.75" x14ac:dyDescent="0.4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 t="str">
        <f t="shared" ref="O4099:O4100" si="773">IFERROR($D4099/$E4099,"0")</f>
        <v>0</v>
      </c>
      <c r="P4099">
        <f t="shared" ref="P4099:P4100" si="774">AVERAGE(E4099,D4099)</f>
        <v>5000</v>
      </c>
      <c r="Q4099" t="str">
        <f t="shared" si="767"/>
        <v>theater</v>
      </c>
      <c r="R4099" t="str">
        <f t="shared" si="771"/>
        <v>plays</v>
      </c>
      <c r="S4099" s="11">
        <f t="shared" ref="S4099:S4115" si="775">(((J4099/60)/60)/24)+DATE(1970,1,1)</f>
        <v>42344.824502314819</v>
      </c>
      <c r="T4099" s="11">
        <f t="shared" ref="T4099:T4115" si="776">(((I4099/60)/60)/24)+DATE(1970,1,1)</f>
        <v>42400.996527777781</v>
      </c>
    </row>
    <row r="4100" spans="1:20" ht="42.75" x14ac:dyDescent="0.4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 t="str">
        <f t="shared" si="773"/>
        <v>0</v>
      </c>
      <c r="P4100">
        <f t="shared" si="774"/>
        <v>37500</v>
      </c>
      <c r="Q4100" t="str">
        <f t="shared" si="767"/>
        <v>theater</v>
      </c>
      <c r="R4100" t="str">
        <f t="shared" si="771"/>
        <v>plays</v>
      </c>
      <c r="S4100" s="11">
        <f t="shared" si="775"/>
        <v>42495.722187499996</v>
      </c>
      <c r="T4100" s="11">
        <f t="shared" si="776"/>
        <v>42525.722187499996</v>
      </c>
    </row>
    <row r="4101" spans="1:20" ht="42.75" x14ac:dyDescent="0.4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ref="O4101:O4115" si="777">$D4101/$E4101</f>
        <v>90</v>
      </c>
      <c r="P4101">
        <f>AVERAGE($E4101/$D4100)</f>
        <v>6.6666666666666664E-4</v>
      </c>
      <c r="Q4101" t="str">
        <f t="shared" si="767"/>
        <v>theater</v>
      </c>
      <c r="R4101" t="str">
        <f t="shared" si="771"/>
        <v>plays</v>
      </c>
      <c r="S4101" s="11">
        <f t="shared" si="775"/>
        <v>42570.850381944445</v>
      </c>
      <c r="T4101" s="11">
        <f t="shared" si="776"/>
        <v>42615.850381944445</v>
      </c>
    </row>
    <row r="4102" spans="1:20" ht="28.5" x14ac:dyDescent="0.4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 t="str">
        <f t="shared" ref="O4102:O4103" si="778">IFERROR($D4102/$E4102,"0")</f>
        <v>0</v>
      </c>
      <c r="P4102">
        <f t="shared" ref="P4102:P4103" si="779">AVERAGE(E4102,D4102)</f>
        <v>135</v>
      </c>
      <c r="Q4102" t="str">
        <f t="shared" si="767"/>
        <v>theater</v>
      </c>
      <c r="R4102" t="str">
        <f t="shared" si="771"/>
        <v>plays</v>
      </c>
      <c r="S4102" s="11">
        <f t="shared" si="775"/>
        <v>41927.124884259261</v>
      </c>
      <c r="T4102" s="11">
        <f t="shared" si="776"/>
        <v>41937.124884259261</v>
      </c>
    </row>
    <row r="4103" spans="1:20" ht="42.75" x14ac:dyDescent="0.4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 t="str">
        <f t="shared" si="778"/>
        <v>0</v>
      </c>
      <c r="P4103">
        <f t="shared" si="779"/>
        <v>300</v>
      </c>
      <c r="Q4103" t="str">
        <f t="shared" si="767"/>
        <v>theater</v>
      </c>
      <c r="R4103" t="str">
        <f t="shared" si="771"/>
        <v>plays</v>
      </c>
      <c r="S4103" s="11">
        <f t="shared" si="775"/>
        <v>42730.903726851851</v>
      </c>
      <c r="T4103" s="11">
        <f t="shared" si="776"/>
        <v>42760.903726851851</v>
      </c>
    </row>
    <row r="4104" spans="1:20" ht="42.75" x14ac:dyDescent="0.4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777"/>
        <v>3.6496350364963503</v>
      </c>
      <c r="P4104">
        <f t="shared" ref="P4104:P4110" si="780">AVERAGE($E4104/$D4103)</f>
        <v>0.22833333333333333</v>
      </c>
      <c r="Q4104" t="str">
        <f t="shared" si="767"/>
        <v>theater</v>
      </c>
      <c r="R4104" t="str">
        <f t="shared" si="771"/>
        <v>plays</v>
      </c>
      <c r="S4104" s="11">
        <f t="shared" si="775"/>
        <v>42475.848067129627</v>
      </c>
      <c r="T4104" s="11">
        <f t="shared" si="776"/>
        <v>42505.848067129627</v>
      </c>
    </row>
    <row r="4105" spans="1:20" ht="42.75" x14ac:dyDescent="0.4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777"/>
        <v>10</v>
      </c>
      <c r="P4105">
        <f t="shared" si="780"/>
        <v>0.2</v>
      </c>
      <c r="Q4105" t="str">
        <f t="shared" si="767"/>
        <v>theater</v>
      </c>
      <c r="R4105" t="str">
        <f t="shared" si="771"/>
        <v>plays</v>
      </c>
      <c r="S4105" s="11">
        <f t="shared" si="775"/>
        <v>42188.83293981482</v>
      </c>
      <c r="T4105" s="11">
        <f t="shared" si="776"/>
        <v>42242.772222222222</v>
      </c>
    </row>
    <row r="4106" spans="1:20" ht="42.75" x14ac:dyDescent="0.4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777"/>
        <v>4.6801872074882995</v>
      </c>
      <c r="P4106">
        <f t="shared" si="780"/>
        <v>0.64100000000000001</v>
      </c>
      <c r="Q4106" t="str">
        <f t="shared" si="767"/>
        <v>theater</v>
      </c>
      <c r="R4106" t="str">
        <f t="shared" si="771"/>
        <v>plays</v>
      </c>
      <c r="S4106" s="11">
        <f t="shared" si="775"/>
        <v>42640.278171296297</v>
      </c>
      <c r="T4106" s="11">
        <f t="shared" si="776"/>
        <v>42670.278171296297</v>
      </c>
    </row>
    <row r="4107" spans="1:20" ht="42.75" x14ac:dyDescent="0.4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777"/>
        <v>14.347826086956522</v>
      </c>
      <c r="P4107">
        <f t="shared" si="780"/>
        <v>0.76666666666666672</v>
      </c>
      <c r="Q4107" t="str">
        <f t="shared" si="767"/>
        <v>theater</v>
      </c>
      <c r="R4107" t="str">
        <f t="shared" si="771"/>
        <v>plays</v>
      </c>
      <c r="S4107" s="11">
        <f t="shared" si="775"/>
        <v>42697.010520833333</v>
      </c>
      <c r="T4107" s="11">
        <f t="shared" si="776"/>
        <v>42730.010520833333</v>
      </c>
    </row>
    <row r="4108" spans="1:20" ht="42.75" x14ac:dyDescent="0.4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777"/>
        <v>1.4164305949008498</v>
      </c>
      <c r="P4108">
        <f t="shared" si="780"/>
        <v>0.10696969696969696</v>
      </c>
      <c r="Q4108" t="str">
        <f t="shared" si="767"/>
        <v>theater</v>
      </c>
      <c r="R4108" t="str">
        <f t="shared" si="771"/>
        <v>plays</v>
      </c>
      <c r="S4108" s="11">
        <f t="shared" si="775"/>
        <v>42053.049375000002</v>
      </c>
      <c r="T4108" s="11">
        <f t="shared" si="776"/>
        <v>42096.041666666672</v>
      </c>
    </row>
    <row r="4109" spans="1:20" ht="42.75" x14ac:dyDescent="0.4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777"/>
        <v>48.780487804878049</v>
      </c>
      <c r="P4109">
        <f t="shared" si="780"/>
        <v>8.2000000000000007E-3</v>
      </c>
      <c r="Q4109" t="str">
        <f t="shared" si="767"/>
        <v>theater</v>
      </c>
      <c r="R4109" t="str">
        <f t="shared" si="771"/>
        <v>plays</v>
      </c>
      <c r="S4109" s="11">
        <f t="shared" si="775"/>
        <v>41883.916678240741</v>
      </c>
      <c r="T4109" s="11">
        <f t="shared" si="776"/>
        <v>41906.916678240741</v>
      </c>
    </row>
    <row r="4110" spans="1:20" ht="42.75" x14ac:dyDescent="0.4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777"/>
        <v>50.847457627118644</v>
      </c>
      <c r="P4110">
        <f t="shared" si="780"/>
        <v>2.9499999999999998E-2</v>
      </c>
      <c r="Q4110" t="str">
        <f t="shared" si="767"/>
        <v>theater</v>
      </c>
      <c r="R4110" t="str">
        <f t="shared" si="771"/>
        <v>plays</v>
      </c>
      <c r="S4110" s="11">
        <f t="shared" si="775"/>
        <v>42767.031678240746</v>
      </c>
      <c r="T4110" s="11">
        <f t="shared" si="776"/>
        <v>42797.208333333328</v>
      </c>
    </row>
    <row r="4111" spans="1:20" ht="42.75" x14ac:dyDescent="0.4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 t="str">
        <f>IFERROR($D4111/$E4111,"0")</f>
        <v>0</v>
      </c>
      <c r="P4111">
        <f>AVERAGE(E4111,D4111)</f>
        <v>250</v>
      </c>
      <c r="Q4111" t="str">
        <f t="shared" si="767"/>
        <v>theater</v>
      </c>
      <c r="R4111" t="str">
        <f t="shared" si="771"/>
        <v>plays</v>
      </c>
      <c r="S4111" s="11">
        <f t="shared" si="775"/>
        <v>42307.539398148147</v>
      </c>
      <c r="T4111" s="11">
        <f t="shared" si="776"/>
        <v>42337.581064814818</v>
      </c>
    </row>
    <row r="4112" spans="1:20" ht="42.75" x14ac:dyDescent="0.4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777"/>
        <v>3.4883720930232558</v>
      </c>
      <c r="P4112">
        <f t="shared" ref="P4112:P4115" si="781">AVERAGE($E4112/$D4111)</f>
        <v>0.17199999999999999</v>
      </c>
      <c r="Q4112" t="str">
        <f t="shared" si="767"/>
        <v>theater</v>
      </c>
      <c r="R4112" t="str">
        <f t="shared" si="771"/>
        <v>plays</v>
      </c>
      <c r="S4112" s="11">
        <f t="shared" si="775"/>
        <v>42512.626747685179</v>
      </c>
      <c r="T4112" s="11">
        <f t="shared" si="776"/>
        <v>42572.626747685179</v>
      </c>
    </row>
    <row r="4113" spans="1:20" ht="42.75" x14ac:dyDescent="0.4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777"/>
        <v>31.914893617021278</v>
      </c>
      <c r="P4113">
        <f t="shared" si="781"/>
        <v>0.31333333333333335</v>
      </c>
      <c r="Q4113" t="str">
        <f t="shared" si="767"/>
        <v>theater</v>
      </c>
      <c r="R4113" t="str">
        <f t="shared" si="771"/>
        <v>plays</v>
      </c>
      <c r="S4113" s="11">
        <f t="shared" si="775"/>
        <v>42029.135879629626</v>
      </c>
      <c r="T4113" s="11">
        <f t="shared" si="776"/>
        <v>42059.135879629626</v>
      </c>
    </row>
    <row r="4114" spans="1:20" ht="42.75" x14ac:dyDescent="0.4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777"/>
        <v>2500</v>
      </c>
      <c r="P4114">
        <f t="shared" si="781"/>
        <v>3.3333333333333332E-4</v>
      </c>
      <c r="Q4114" t="str">
        <f t="shared" si="767"/>
        <v>theater</v>
      </c>
      <c r="R4114" t="str">
        <f t="shared" si="771"/>
        <v>plays</v>
      </c>
      <c r="S4114" s="11">
        <f t="shared" si="775"/>
        <v>42400.946597222224</v>
      </c>
      <c r="T4114" s="11">
        <f t="shared" si="776"/>
        <v>42428</v>
      </c>
    </row>
    <row r="4115" spans="1:20" ht="42.75" x14ac:dyDescent="0.4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777"/>
        <v>500</v>
      </c>
      <c r="P4115">
        <f t="shared" si="781"/>
        <v>1.1999999999999999E-3</v>
      </c>
      <c r="Q4115" t="str">
        <f t="shared" si="767"/>
        <v>theater</v>
      </c>
      <c r="R4115" t="str">
        <f t="shared" si="771"/>
        <v>plays</v>
      </c>
      <c r="S4115" s="11">
        <f t="shared" si="775"/>
        <v>42358.573182870372</v>
      </c>
      <c r="T4115" s="11">
        <f t="shared" si="776"/>
        <v>42377.273611111115</v>
      </c>
    </row>
  </sheetData>
  <autoFilter ref="S1:S4115" xr:uid="{1B56FC22-CE52-4E7E-9797-92230043FDB8}"/>
  <conditionalFormatting sqref="F1">
    <cfRule type="colorScale" priority="10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F1:F1048576">
    <cfRule type="containsText" dxfId="4" priority="5" operator="containsText" text="live">
      <formula>NOT(ISERROR(SEARCH("live",F1)))</formula>
    </cfRule>
    <cfRule type="containsText" dxfId="3" priority="7" operator="containsText" text="canceled">
      <formula>NOT(ISERROR(SEARCH("canceled",F1)))</formula>
    </cfRule>
    <cfRule type="containsText" dxfId="2" priority="8" operator="containsText" text="failed">
      <formula>NOT(ISERROR(SEARCH("failed",F1)))</formula>
    </cfRule>
    <cfRule type="containsText" dxfId="1" priority="9" operator="containsText" text="Successful">
      <formula>NOT(ISERROR(SEARCH("Successful",F1)))</formula>
    </cfRule>
  </conditionalFormatting>
  <conditionalFormatting sqref="F136">
    <cfRule type="containsText" dxfId="0" priority="6" operator="containsText" text="live">
      <formula>NOT(ISERROR(SEARCH("live",F136)))</formula>
    </cfRule>
  </conditionalFormatting>
  <conditionalFormatting sqref="F2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1:O1048576">
    <cfRule type="colorScale" priority="1">
      <colorScale>
        <cfvo type="num" val="0"/>
        <cfvo type="num" val="1"/>
        <cfvo type="num" val="2"/>
        <color rgb="FFFF0000"/>
        <color rgb="FF00B05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4F7A52-9B43-48C1-8541-B0C586804D64}">
  <dimension ref="A3:F14"/>
  <sheetViews>
    <sheetView workbookViewId="0">
      <selection activeCell="F33" sqref="F33"/>
    </sheetView>
  </sheetViews>
  <sheetFormatPr defaultRowHeight="14.25" x14ac:dyDescent="0.45"/>
  <cols>
    <col min="1" max="1" width="15.265625" bestFit="1" customWidth="1"/>
    <col min="2" max="2" width="14.73046875" bestFit="1" customWidth="1"/>
    <col min="3" max="3" width="3.59765625" bestFit="1" customWidth="1"/>
    <col min="4" max="4" width="5.265625" bestFit="1" customWidth="1"/>
    <col min="5" max="5" width="7.86328125" bestFit="1" customWidth="1"/>
    <col min="6" max="6" width="10.19921875" bestFit="1" customWidth="1"/>
    <col min="7" max="7" width="7.73046875" bestFit="1" customWidth="1"/>
    <col min="8" max="9" width="11.59765625" bestFit="1" customWidth="1"/>
    <col min="10" max="11" width="7.73046875" bestFit="1" customWidth="1"/>
    <col min="12" max="12" width="8.73046875" bestFit="1" customWidth="1"/>
    <col min="13" max="13" width="6.73046875" bestFit="1" customWidth="1"/>
    <col min="14" max="14" width="8.73046875" bestFit="1" customWidth="1"/>
    <col min="15" max="17" width="7.73046875" bestFit="1" customWidth="1"/>
    <col min="18" max="18" width="9.73046875" bestFit="1" customWidth="1"/>
    <col min="19" max="20" width="11.73046875" bestFit="1" customWidth="1"/>
    <col min="21" max="21" width="7.73046875" bestFit="1" customWidth="1"/>
    <col min="22" max="22" width="8.73046875" bestFit="1" customWidth="1"/>
    <col min="23" max="23" width="11.73046875" bestFit="1" customWidth="1"/>
    <col min="24" max="24" width="10.73046875" bestFit="1" customWidth="1"/>
    <col min="25" max="26" width="11.73046875" bestFit="1" customWidth="1"/>
    <col min="27" max="28" width="6.73046875" bestFit="1" customWidth="1"/>
    <col min="29" max="30" width="11.73046875" bestFit="1" customWidth="1"/>
    <col min="31" max="31" width="7.73046875" bestFit="1" customWidth="1"/>
    <col min="32" max="32" width="6.73046875" bestFit="1" customWidth="1"/>
    <col min="33" max="36" width="11.73046875" bestFit="1" customWidth="1"/>
    <col min="37" max="37" width="5.73046875" bestFit="1" customWidth="1"/>
    <col min="38" max="39" width="11.73046875" bestFit="1" customWidth="1"/>
    <col min="40" max="40" width="7.73046875" bestFit="1" customWidth="1"/>
    <col min="41" max="44" width="11.73046875" bestFit="1" customWidth="1"/>
    <col min="45" max="45" width="7.73046875" bestFit="1" customWidth="1"/>
    <col min="46" max="46" width="5.73046875" bestFit="1" customWidth="1"/>
    <col min="47" max="47" width="8.73046875" bestFit="1" customWidth="1"/>
    <col min="48" max="48" width="7.73046875" bestFit="1" customWidth="1"/>
    <col min="49" max="49" width="8.73046875" bestFit="1" customWidth="1"/>
    <col min="50" max="50" width="6.73046875" bestFit="1" customWidth="1"/>
    <col min="51" max="51" width="8.73046875" bestFit="1" customWidth="1"/>
    <col min="52" max="55" width="11.73046875" bestFit="1" customWidth="1"/>
    <col min="56" max="56" width="7.73046875" bestFit="1" customWidth="1"/>
    <col min="57" max="58" width="11.73046875" bestFit="1" customWidth="1"/>
    <col min="59" max="59" width="10.73046875" bestFit="1" customWidth="1"/>
    <col min="60" max="61" width="6.73046875" bestFit="1" customWidth="1"/>
    <col min="62" max="62" width="5.73046875" bestFit="1" customWidth="1"/>
    <col min="63" max="64" width="6.73046875" bestFit="1" customWidth="1"/>
    <col min="65" max="65" width="5.73046875" bestFit="1" customWidth="1"/>
    <col min="66" max="66" width="7.73046875" bestFit="1" customWidth="1"/>
    <col min="67" max="68" width="11.73046875" bestFit="1" customWidth="1"/>
    <col min="69" max="69" width="8.73046875" bestFit="1" customWidth="1"/>
    <col min="70" max="70" width="7.73046875" bestFit="1" customWidth="1"/>
    <col min="71" max="71" width="6.73046875" bestFit="1" customWidth="1"/>
    <col min="72" max="72" width="5.73046875" bestFit="1" customWidth="1"/>
    <col min="73" max="74" width="11.73046875" bestFit="1" customWidth="1"/>
    <col min="75" max="76" width="6.73046875" bestFit="1" customWidth="1"/>
    <col min="77" max="78" width="11.73046875" bestFit="1" customWidth="1"/>
    <col min="79" max="79" width="7.73046875" bestFit="1" customWidth="1"/>
    <col min="80" max="80" width="4.73046875" bestFit="1" customWidth="1"/>
    <col min="81" max="82" width="11.73046875" bestFit="1" customWidth="1"/>
    <col min="83" max="83" width="5.73046875" bestFit="1" customWidth="1"/>
    <col min="84" max="85" width="11.73046875" bestFit="1" customWidth="1"/>
    <col min="86" max="87" width="5.73046875" bestFit="1" customWidth="1"/>
    <col min="88" max="89" width="11.73046875" bestFit="1" customWidth="1"/>
    <col min="90" max="90" width="7.73046875" bestFit="1" customWidth="1"/>
    <col min="91" max="91" width="6.73046875" bestFit="1" customWidth="1"/>
    <col min="92" max="92" width="11.73046875" bestFit="1" customWidth="1"/>
    <col min="93" max="93" width="7.73046875" bestFit="1" customWidth="1"/>
    <col min="94" max="94" width="6.73046875" bestFit="1" customWidth="1"/>
    <col min="95" max="95" width="7.73046875" bestFit="1" customWidth="1"/>
    <col min="96" max="96" width="6.73046875" bestFit="1" customWidth="1"/>
    <col min="97" max="97" width="5.73046875" bestFit="1" customWidth="1"/>
    <col min="98" max="98" width="7.73046875" bestFit="1" customWidth="1"/>
    <col min="99" max="99" width="6.73046875" bestFit="1" customWidth="1"/>
    <col min="100" max="100" width="7.73046875" bestFit="1" customWidth="1"/>
    <col min="101" max="101" width="6.73046875" bestFit="1" customWidth="1"/>
    <col min="102" max="103" width="5.73046875" bestFit="1" customWidth="1"/>
    <col min="104" max="104" width="11.73046875" bestFit="1" customWidth="1"/>
    <col min="105" max="105" width="6.73046875" bestFit="1" customWidth="1"/>
    <col min="106" max="106" width="5.73046875" bestFit="1" customWidth="1"/>
    <col min="107" max="109" width="7.73046875" bestFit="1" customWidth="1"/>
    <col min="110" max="110" width="6.73046875" bestFit="1" customWidth="1"/>
    <col min="111" max="111" width="8.73046875" bestFit="1" customWidth="1"/>
    <col min="112" max="112" width="6.73046875" bestFit="1" customWidth="1"/>
    <col min="113" max="117" width="11.73046875" bestFit="1" customWidth="1"/>
    <col min="118" max="118" width="5.73046875" bestFit="1" customWidth="1"/>
    <col min="119" max="119" width="11.73046875" bestFit="1" customWidth="1"/>
    <col min="120" max="120" width="6.73046875" bestFit="1" customWidth="1"/>
    <col min="121" max="123" width="11.73046875" bestFit="1" customWidth="1"/>
    <col min="124" max="124" width="6.73046875" bestFit="1" customWidth="1"/>
    <col min="125" max="125" width="11.73046875" bestFit="1" customWidth="1"/>
    <col min="126" max="126" width="6.73046875" bestFit="1" customWidth="1"/>
    <col min="127" max="130" width="11.73046875" bestFit="1" customWidth="1"/>
    <col min="131" max="131" width="6.73046875" bestFit="1" customWidth="1"/>
    <col min="132" max="132" width="11.73046875" bestFit="1" customWidth="1"/>
    <col min="133" max="135" width="7.73046875" bestFit="1" customWidth="1"/>
    <col min="136" max="136" width="5.73046875" bestFit="1" customWidth="1"/>
    <col min="137" max="138" width="11.73046875" bestFit="1" customWidth="1"/>
    <col min="139" max="139" width="4.73046875" bestFit="1" customWidth="1"/>
    <col min="140" max="141" width="11.73046875" bestFit="1" customWidth="1"/>
    <col min="142" max="143" width="6.73046875" bestFit="1" customWidth="1"/>
    <col min="144" max="147" width="11.73046875" bestFit="1" customWidth="1"/>
    <col min="148" max="148" width="6.73046875" bestFit="1" customWidth="1"/>
    <col min="149" max="149" width="4.73046875" bestFit="1" customWidth="1"/>
    <col min="150" max="151" width="6.73046875" bestFit="1" customWidth="1"/>
    <col min="152" max="153" width="11.73046875" bestFit="1" customWidth="1"/>
    <col min="154" max="154" width="5.73046875" bestFit="1" customWidth="1"/>
    <col min="155" max="156" width="11.73046875" bestFit="1" customWidth="1"/>
    <col min="157" max="157" width="6.73046875" bestFit="1" customWidth="1"/>
    <col min="158" max="158" width="7.73046875" bestFit="1" customWidth="1"/>
    <col min="159" max="159" width="5.73046875" bestFit="1" customWidth="1"/>
    <col min="160" max="160" width="11.73046875" bestFit="1" customWidth="1"/>
    <col min="161" max="161" width="7.73046875" bestFit="1" customWidth="1"/>
    <col min="162" max="162" width="6.73046875" bestFit="1" customWidth="1"/>
    <col min="163" max="163" width="8.73046875" bestFit="1" customWidth="1"/>
    <col min="164" max="164" width="3.73046875" bestFit="1" customWidth="1"/>
    <col min="165" max="165" width="11.73046875" bestFit="1" customWidth="1"/>
    <col min="166" max="166" width="6.73046875" bestFit="1" customWidth="1"/>
    <col min="167" max="167" width="8.73046875" bestFit="1" customWidth="1"/>
    <col min="168" max="168" width="7.73046875" bestFit="1" customWidth="1"/>
    <col min="169" max="169" width="11.73046875" bestFit="1" customWidth="1"/>
    <col min="170" max="170" width="4.73046875" bestFit="1" customWidth="1"/>
    <col min="171" max="171" width="11.73046875" bestFit="1" customWidth="1"/>
    <col min="172" max="172" width="8.73046875" bestFit="1" customWidth="1"/>
    <col min="173" max="174" width="11.73046875" bestFit="1" customWidth="1"/>
    <col min="175" max="175" width="5.73046875" bestFit="1" customWidth="1"/>
    <col min="176" max="177" width="11.73046875" bestFit="1" customWidth="1"/>
    <col min="178" max="178" width="3.73046875" bestFit="1" customWidth="1"/>
    <col min="179" max="179" width="7.73046875" bestFit="1" customWidth="1"/>
    <col min="180" max="180" width="5.73046875" bestFit="1" customWidth="1"/>
    <col min="181" max="181" width="3.73046875" bestFit="1" customWidth="1"/>
    <col min="182" max="182" width="11.73046875" bestFit="1" customWidth="1"/>
    <col min="183" max="183" width="10.73046875" bestFit="1" customWidth="1"/>
    <col min="184" max="184" width="6.73046875" bestFit="1" customWidth="1"/>
    <col min="185" max="186" width="5.73046875" bestFit="1" customWidth="1"/>
    <col min="187" max="187" width="3.73046875" bestFit="1" customWidth="1"/>
    <col min="188" max="188" width="7.73046875" bestFit="1" customWidth="1"/>
    <col min="189" max="189" width="6.73046875" bestFit="1" customWidth="1"/>
    <col min="190" max="190" width="5.73046875" bestFit="1" customWidth="1"/>
    <col min="191" max="192" width="11.73046875" bestFit="1" customWidth="1"/>
    <col min="193" max="194" width="6.73046875" bestFit="1" customWidth="1"/>
    <col min="195" max="195" width="7.73046875" bestFit="1" customWidth="1"/>
    <col min="196" max="196" width="6.73046875" bestFit="1" customWidth="1"/>
    <col min="197" max="197" width="11.73046875" bestFit="1" customWidth="1"/>
    <col min="198" max="198" width="8.73046875" bestFit="1" customWidth="1"/>
    <col min="199" max="199" width="11.73046875" bestFit="1" customWidth="1"/>
    <col min="200" max="200" width="4.73046875" bestFit="1" customWidth="1"/>
    <col min="201" max="201" width="11.73046875" bestFit="1" customWidth="1"/>
    <col min="202" max="202" width="5.73046875" bestFit="1" customWidth="1"/>
    <col min="203" max="203" width="6.73046875" bestFit="1" customWidth="1"/>
    <col min="204" max="204" width="5.73046875" bestFit="1" customWidth="1"/>
    <col min="205" max="205" width="7.73046875" bestFit="1" customWidth="1"/>
    <col min="206" max="206" width="6.73046875" bestFit="1" customWidth="1"/>
    <col min="207" max="207" width="11.73046875" bestFit="1" customWidth="1"/>
    <col min="208" max="208" width="6.73046875" bestFit="1" customWidth="1"/>
    <col min="209" max="209" width="5.73046875" bestFit="1" customWidth="1"/>
    <col min="210" max="210" width="7.73046875" bestFit="1" customWidth="1"/>
    <col min="211" max="211" width="11.73046875" bestFit="1" customWidth="1"/>
    <col min="212" max="212" width="10.73046875" bestFit="1" customWidth="1"/>
    <col min="213" max="213" width="11.73046875" bestFit="1" customWidth="1"/>
    <col min="214" max="214" width="2.73046875" bestFit="1" customWidth="1"/>
    <col min="215" max="215" width="10.73046875" bestFit="1" customWidth="1"/>
    <col min="216" max="216" width="2.73046875" bestFit="1" customWidth="1"/>
    <col min="217" max="220" width="3.73046875" bestFit="1" customWidth="1"/>
    <col min="221" max="221" width="5.73046875" bestFit="1" customWidth="1"/>
    <col min="222" max="223" width="3.73046875" bestFit="1" customWidth="1"/>
    <col min="224" max="224" width="11.73046875" bestFit="1" customWidth="1"/>
    <col min="225" max="230" width="3.73046875" bestFit="1" customWidth="1"/>
    <col min="231" max="243" width="4.73046875" bestFit="1" customWidth="1"/>
    <col min="244" max="244" width="6.73046875" bestFit="1" customWidth="1"/>
    <col min="245" max="246" width="4.73046875" bestFit="1" customWidth="1"/>
    <col min="247" max="247" width="6.73046875" bestFit="1" customWidth="1"/>
    <col min="248" max="249" width="4.73046875" bestFit="1" customWidth="1"/>
    <col min="250" max="262" width="5.73046875" bestFit="1" customWidth="1"/>
    <col min="263" max="263" width="7.73046875" bestFit="1" customWidth="1"/>
    <col min="264" max="269" width="5.73046875" bestFit="1" customWidth="1"/>
    <col min="270" max="277" width="6.73046875" bestFit="1" customWidth="1"/>
    <col min="278" max="279" width="8.73046875" bestFit="1" customWidth="1"/>
    <col min="280" max="280" width="6.73046875" bestFit="1" customWidth="1"/>
    <col min="281" max="281" width="9.73046875" bestFit="1" customWidth="1"/>
    <col min="282" max="284" width="8.73046875" bestFit="1" customWidth="1"/>
    <col min="285" max="285" width="12.3984375" bestFit="1" customWidth="1"/>
    <col min="286" max="286" width="8.73046875" bestFit="1" customWidth="1"/>
    <col min="287" max="289" width="11.59765625" bestFit="1" customWidth="1"/>
    <col min="290" max="290" width="7.73046875" bestFit="1" customWidth="1"/>
    <col min="291" max="291" width="11.59765625" bestFit="1" customWidth="1"/>
    <col min="292" max="292" width="9.73046875" bestFit="1" customWidth="1"/>
    <col min="293" max="293" width="11.59765625" bestFit="1" customWidth="1"/>
    <col min="294" max="294" width="7.73046875" bestFit="1" customWidth="1"/>
    <col min="295" max="297" width="11.59765625" bestFit="1" customWidth="1"/>
    <col min="298" max="299" width="7.73046875" bestFit="1" customWidth="1"/>
    <col min="300" max="302" width="11.59765625" bestFit="1" customWidth="1"/>
    <col min="303" max="303" width="7.73046875" bestFit="1" customWidth="1"/>
    <col min="304" max="305" width="11.59765625" bestFit="1" customWidth="1"/>
    <col min="306" max="306" width="7.73046875" bestFit="1" customWidth="1"/>
    <col min="307" max="308" width="11.59765625" bestFit="1" customWidth="1"/>
    <col min="309" max="309" width="6.73046875" bestFit="1" customWidth="1"/>
    <col min="310" max="312" width="11.73046875" bestFit="1" customWidth="1"/>
    <col min="313" max="313" width="8.73046875" bestFit="1" customWidth="1"/>
    <col min="314" max="314" width="7.73046875" bestFit="1" customWidth="1"/>
    <col min="315" max="317" width="11.73046875" bestFit="1" customWidth="1"/>
    <col min="318" max="318" width="7.73046875" bestFit="1" customWidth="1"/>
    <col min="319" max="319" width="11.73046875" bestFit="1" customWidth="1"/>
    <col min="320" max="320" width="7.73046875" bestFit="1" customWidth="1"/>
    <col min="321" max="321" width="8.73046875" bestFit="1" customWidth="1"/>
    <col min="322" max="322" width="11.73046875" bestFit="1" customWidth="1"/>
    <col min="323" max="323" width="7.73046875" bestFit="1" customWidth="1"/>
    <col min="324" max="325" width="11.73046875" bestFit="1" customWidth="1"/>
    <col min="326" max="326" width="6.73046875" bestFit="1" customWidth="1"/>
    <col min="327" max="328" width="7.73046875" bestFit="1" customWidth="1"/>
    <col min="329" max="329" width="11.73046875" bestFit="1" customWidth="1"/>
    <col min="330" max="330" width="7.73046875" bestFit="1" customWidth="1"/>
    <col min="331" max="331" width="10.73046875" bestFit="1" customWidth="1"/>
    <col min="332" max="332" width="11.73046875" bestFit="1" customWidth="1"/>
    <col min="333" max="333" width="6.73046875" bestFit="1" customWidth="1"/>
    <col min="334" max="334" width="10.73046875" bestFit="1" customWidth="1"/>
    <col min="335" max="335" width="7.73046875" bestFit="1" customWidth="1"/>
    <col min="336" max="339" width="11.73046875" bestFit="1" customWidth="1"/>
    <col min="340" max="340" width="6.73046875" bestFit="1" customWidth="1"/>
    <col min="341" max="341" width="9.73046875" bestFit="1" customWidth="1"/>
    <col min="342" max="343" width="7.73046875" bestFit="1" customWidth="1"/>
    <col min="344" max="344" width="10.73046875" bestFit="1" customWidth="1"/>
    <col min="345" max="345" width="6.73046875" bestFit="1" customWidth="1"/>
    <col min="346" max="346" width="11.73046875" bestFit="1" customWidth="1"/>
    <col min="347" max="347" width="7.73046875" bestFit="1" customWidth="1"/>
    <col min="348" max="348" width="11.73046875" bestFit="1" customWidth="1"/>
    <col min="349" max="349" width="8.73046875" bestFit="1" customWidth="1"/>
    <col min="350" max="352" width="11.73046875" bestFit="1" customWidth="1"/>
    <col min="353" max="353" width="6.73046875" bestFit="1" customWidth="1"/>
    <col min="354" max="354" width="8.73046875" bestFit="1" customWidth="1"/>
    <col min="355" max="355" width="11.73046875" bestFit="1" customWidth="1"/>
    <col min="356" max="356" width="7.73046875" bestFit="1" customWidth="1"/>
    <col min="357" max="357" width="11.73046875" bestFit="1" customWidth="1"/>
    <col min="358" max="359" width="9.73046875" bestFit="1" customWidth="1"/>
    <col min="360" max="360" width="7.73046875" bestFit="1" customWidth="1"/>
    <col min="361" max="361" width="11.73046875" bestFit="1" customWidth="1"/>
    <col min="362" max="362" width="6.73046875" bestFit="1" customWidth="1"/>
    <col min="363" max="365" width="11.73046875" bestFit="1" customWidth="1"/>
    <col min="366" max="366" width="7.73046875" bestFit="1" customWidth="1"/>
    <col min="367" max="369" width="11.73046875" bestFit="1" customWidth="1"/>
    <col min="370" max="370" width="6.73046875" bestFit="1" customWidth="1"/>
    <col min="371" max="374" width="11.73046875" bestFit="1" customWidth="1"/>
    <col min="375" max="375" width="5.73046875" bestFit="1" customWidth="1"/>
    <col min="376" max="377" width="11.73046875" bestFit="1" customWidth="1"/>
    <col min="378" max="379" width="7.73046875" bestFit="1" customWidth="1"/>
    <col min="380" max="380" width="9.73046875" bestFit="1" customWidth="1"/>
    <col min="381" max="381" width="11.73046875" bestFit="1" customWidth="1"/>
    <col min="382" max="382" width="6.73046875" bestFit="1" customWidth="1"/>
    <col min="383" max="383" width="11.73046875" bestFit="1" customWidth="1"/>
    <col min="384" max="384" width="10.73046875" bestFit="1" customWidth="1"/>
    <col min="385" max="388" width="11.73046875" bestFit="1" customWidth="1"/>
    <col min="389" max="389" width="7.73046875" bestFit="1" customWidth="1"/>
    <col min="390" max="390" width="11.73046875" bestFit="1" customWidth="1"/>
    <col min="391" max="391" width="6.73046875" bestFit="1" customWidth="1"/>
    <col min="392" max="392" width="11.73046875" bestFit="1" customWidth="1"/>
    <col min="393" max="393" width="7.73046875" bestFit="1" customWidth="1"/>
    <col min="394" max="399" width="11.73046875" bestFit="1" customWidth="1"/>
    <col min="400" max="400" width="7.73046875" bestFit="1" customWidth="1"/>
    <col min="401" max="401" width="11.73046875" bestFit="1" customWidth="1"/>
    <col min="402" max="402" width="6.73046875" bestFit="1" customWidth="1"/>
    <col min="403" max="403" width="11.73046875" bestFit="1" customWidth="1"/>
    <col min="404" max="404" width="6.73046875" bestFit="1" customWidth="1"/>
    <col min="405" max="405" width="8.73046875" bestFit="1" customWidth="1"/>
    <col min="406" max="408" width="11.73046875" bestFit="1" customWidth="1"/>
    <col min="409" max="409" width="6.73046875" bestFit="1" customWidth="1"/>
    <col min="410" max="410" width="11.73046875" bestFit="1" customWidth="1"/>
    <col min="411" max="411" width="6.73046875" bestFit="1" customWidth="1"/>
    <col min="412" max="412" width="10.73046875" bestFit="1" customWidth="1"/>
    <col min="413" max="413" width="11.73046875" bestFit="1" customWidth="1"/>
    <col min="414" max="414" width="6.73046875" bestFit="1" customWidth="1"/>
    <col min="415" max="415" width="9.73046875" bestFit="1" customWidth="1"/>
    <col min="416" max="416" width="11.73046875" bestFit="1" customWidth="1"/>
    <col min="417" max="417" width="6.73046875" bestFit="1" customWidth="1"/>
    <col min="418" max="419" width="11.73046875" bestFit="1" customWidth="1"/>
    <col min="420" max="420" width="5.73046875" bestFit="1" customWidth="1"/>
    <col min="421" max="421" width="11.73046875" bestFit="1" customWidth="1"/>
    <col min="422" max="422" width="6.73046875" bestFit="1" customWidth="1"/>
    <col min="423" max="423" width="11.73046875" bestFit="1" customWidth="1"/>
    <col min="424" max="424" width="6.73046875" bestFit="1" customWidth="1"/>
    <col min="425" max="425" width="11.73046875" bestFit="1" customWidth="1"/>
    <col min="426" max="426" width="7.73046875" bestFit="1" customWidth="1"/>
    <col min="427" max="429" width="11.73046875" bestFit="1" customWidth="1"/>
    <col min="430" max="430" width="6.73046875" bestFit="1" customWidth="1"/>
    <col min="431" max="431" width="7.73046875" bestFit="1" customWidth="1"/>
    <col min="432" max="433" width="11.73046875" bestFit="1" customWidth="1"/>
    <col min="434" max="434" width="6.73046875" bestFit="1" customWidth="1"/>
    <col min="435" max="435" width="8.73046875" bestFit="1" customWidth="1"/>
    <col min="436" max="436" width="11.73046875" bestFit="1" customWidth="1"/>
    <col min="437" max="437" width="7.73046875" bestFit="1" customWidth="1"/>
    <col min="438" max="440" width="11.73046875" bestFit="1" customWidth="1"/>
    <col min="441" max="441" width="6.73046875" bestFit="1" customWidth="1"/>
    <col min="442" max="442" width="11.73046875" bestFit="1" customWidth="1"/>
    <col min="443" max="444" width="7.73046875" bestFit="1" customWidth="1"/>
    <col min="445" max="445" width="11.73046875" bestFit="1" customWidth="1"/>
    <col min="446" max="446" width="7.73046875" bestFit="1" customWidth="1"/>
    <col min="447" max="448" width="11.73046875" bestFit="1" customWidth="1"/>
    <col min="449" max="449" width="5.73046875" bestFit="1" customWidth="1"/>
    <col min="450" max="451" width="11.73046875" bestFit="1" customWidth="1"/>
    <col min="452" max="452" width="6.73046875" bestFit="1" customWidth="1"/>
    <col min="453" max="453" width="8.73046875" bestFit="1" customWidth="1"/>
    <col min="454" max="454" width="11.73046875" bestFit="1" customWidth="1"/>
    <col min="455" max="455" width="6.73046875" bestFit="1" customWidth="1"/>
    <col min="456" max="457" width="11.73046875" bestFit="1" customWidth="1"/>
    <col min="458" max="458" width="7.73046875" bestFit="1" customWidth="1"/>
    <col min="459" max="459" width="11.73046875" bestFit="1" customWidth="1"/>
    <col min="460" max="460" width="6.73046875" bestFit="1" customWidth="1"/>
    <col min="461" max="461" width="9.73046875" bestFit="1" customWidth="1"/>
    <col min="462" max="462" width="6.73046875" bestFit="1" customWidth="1"/>
    <col min="463" max="463" width="11.73046875" bestFit="1" customWidth="1"/>
    <col min="464" max="464" width="7.73046875" bestFit="1" customWidth="1"/>
    <col min="465" max="465" width="6.73046875" bestFit="1" customWidth="1"/>
    <col min="466" max="466" width="8.73046875" bestFit="1" customWidth="1"/>
    <col min="467" max="468" width="11.73046875" bestFit="1" customWidth="1"/>
    <col min="469" max="469" width="7.73046875" bestFit="1" customWidth="1"/>
    <col min="470" max="470" width="5.73046875" bestFit="1" customWidth="1"/>
    <col min="471" max="472" width="7.73046875" bestFit="1" customWidth="1"/>
    <col min="473" max="473" width="6.73046875" bestFit="1" customWidth="1"/>
    <col min="474" max="474" width="11.73046875" bestFit="1" customWidth="1"/>
    <col min="475" max="475" width="6.73046875" bestFit="1" customWidth="1"/>
    <col min="476" max="477" width="7.73046875" bestFit="1" customWidth="1"/>
    <col min="478" max="478" width="11.73046875" bestFit="1" customWidth="1"/>
    <col min="479" max="479" width="8.73046875" bestFit="1" customWidth="1"/>
    <col min="480" max="481" width="11.73046875" bestFit="1" customWidth="1"/>
    <col min="482" max="482" width="8.73046875" bestFit="1" customWidth="1"/>
    <col min="483" max="483" width="6.73046875" bestFit="1" customWidth="1"/>
    <col min="484" max="484" width="7.73046875" bestFit="1" customWidth="1"/>
    <col min="485" max="486" width="11.73046875" bestFit="1" customWidth="1"/>
    <col min="487" max="487" width="7.73046875" bestFit="1" customWidth="1"/>
    <col min="488" max="488" width="8.73046875" bestFit="1" customWidth="1"/>
    <col min="489" max="489" width="6.73046875" bestFit="1" customWidth="1"/>
    <col min="490" max="490" width="11.73046875" bestFit="1" customWidth="1"/>
    <col min="491" max="491" width="5.73046875" bestFit="1" customWidth="1"/>
    <col min="492" max="492" width="7.73046875" bestFit="1" customWidth="1"/>
    <col min="493" max="494" width="11.73046875" bestFit="1" customWidth="1"/>
    <col min="495" max="495" width="6.73046875" bestFit="1" customWidth="1"/>
    <col min="496" max="496" width="11.73046875" bestFit="1" customWidth="1"/>
    <col min="497" max="497" width="8.73046875" bestFit="1" customWidth="1"/>
    <col min="498" max="498" width="11.73046875" bestFit="1" customWidth="1"/>
    <col min="499" max="499" width="6.73046875" bestFit="1" customWidth="1"/>
    <col min="500" max="500" width="10.73046875" bestFit="1" customWidth="1"/>
    <col min="501" max="502" width="11.73046875" bestFit="1" customWidth="1"/>
    <col min="503" max="503" width="7.73046875" bestFit="1" customWidth="1"/>
    <col min="504" max="504" width="11.73046875" bestFit="1" customWidth="1"/>
    <col min="505" max="505" width="6.73046875" bestFit="1" customWidth="1"/>
    <col min="506" max="506" width="7.73046875" bestFit="1" customWidth="1"/>
    <col min="507" max="507" width="5.73046875" bestFit="1" customWidth="1"/>
    <col min="508" max="508" width="7.73046875" bestFit="1" customWidth="1"/>
    <col min="509" max="509" width="11.73046875" bestFit="1" customWidth="1"/>
    <col min="510" max="510" width="6.73046875" bestFit="1" customWidth="1"/>
    <col min="511" max="511" width="11.73046875" bestFit="1" customWidth="1"/>
    <col min="512" max="512" width="7.73046875" bestFit="1" customWidth="1"/>
    <col min="513" max="513" width="11.73046875" bestFit="1" customWidth="1"/>
    <col min="514" max="516" width="6.73046875" bestFit="1" customWidth="1"/>
    <col min="517" max="518" width="8.73046875" bestFit="1" customWidth="1"/>
    <col min="519" max="519" width="7.73046875" bestFit="1" customWidth="1"/>
    <col min="520" max="521" width="6.73046875" bestFit="1" customWidth="1"/>
    <col min="522" max="522" width="11.73046875" bestFit="1" customWidth="1"/>
    <col min="523" max="523" width="7.73046875" bestFit="1" customWidth="1"/>
    <col min="524" max="524" width="5.73046875" bestFit="1" customWidth="1"/>
    <col min="525" max="526" width="11.73046875" bestFit="1" customWidth="1"/>
    <col min="527" max="527" width="8.73046875" bestFit="1" customWidth="1"/>
    <col min="528" max="528" width="6.73046875" bestFit="1" customWidth="1"/>
    <col min="529" max="530" width="11.73046875" bestFit="1" customWidth="1"/>
    <col min="531" max="531" width="6.73046875" bestFit="1" customWidth="1"/>
    <col min="532" max="535" width="11.73046875" bestFit="1" customWidth="1"/>
    <col min="536" max="536" width="6.73046875" bestFit="1" customWidth="1"/>
    <col min="537" max="537" width="7.73046875" bestFit="1" customWidth="1"/>
    <col min="538" max="538" width="9.73046875" bestFit="1" customWidth="1"/>
    <col min="539" max="541" width="11.73046875" bestFit="1" customWidth="1"/>
    <col min="542" max="542" width="5.73046875" bestFit="1" customWidth="1"/>
    <col min="543" max="543" width="6.73046875" bestFit="1" customWidth="1"/>
    <col min="544" max="545" width="11.73046875" bestFit="1" customWidth="1"/>
    <col min="546" max="546" width="7.73046875" bestFit="1" customWidth="1"/>
    <col min="547" max="547" width="6.73046875" bestFit="1" customWidth="1"/>
    <col min="548" max="549" width="11.73046875" bestFit="1" customWidth="1"/>
    <col min="550" max="550" width="6.73046875" bestFit="1" customWidth="1"/>
    <col min="551" max="551" width="11.73046875" bestFit="1" customWidth="1"/>
    <col min="552" max="552" width="5.73046875" bestFit="1" customWidth="1"/>
    <col min="553" max="554" width="11.73046875" bestFit="1" customWidth="1"/>
    <col min="555" max="555" width="6.73046875" bestFit="1" customWidth="1"/>
    <col min="556" max="556" width="11.73046875" bestFit="1" customWidth="1"/>
    <col min="557" max="557" width="7.73046875" bestFit="1" customWidth="1"/>
    <col min="558" max="558" width="8.73046875" bestFit="1" customWidth="1"/>
    <col min="559" max="561" width="11.73046875" bestFit="1" customWidth="1"/>
    <col min="562" max="562" width="7.73046875" bestFit="1" customWidth="1"/>
    <col min="563" max="563" width="11.73046875" bestFit="1" customWidth="1"/>
    <col min="564" max="564" width="4.73046875" bestFit="1" customWidth="1"/>
    <col min="565" max="566" width="11.73046875" bestFit="1" customWidth="1"/>
    <col min="567" max="567" width="8.73046875" bestFit="1" customWidth="1"/>
    <col min="568" max="568" width="6.73046875" bestFit="1" customWidth="1"/>
    <col min="569" max="569" width="7.73046875" bestFit="1" customWidth="1"/>
    <col min="570" max="570" width="11.73046875" bestFit="1" customWidth="1"/>
    <col min="571" max="572" width="6.73046875" bestFit="1" customWidth="1"/>
    <col min="573" max="573" width="11.73046875" bestFit="1" customWidth="1"/>
    <col min="574" max="574" width="7.73046875" bestFit="1" customWidth="1"/>
    <col min="575" max="576" width="11.73046875" bestFit="1" customWidth="1"/>
    <col min="577" max="577" width="5.73046875" bestFit="1" customWidth="1"/>
    <col min="578" max="579" width="11.73046875" bestFit="1" customWidth="1"/>
    <col min="580" max="580" width="6.73046875" bestFit="1" customWidth="1"/>
    <col min="581" max="582" width="11.73046875" bestFit="1" customWidth="1"/>
    <col min="583" max="583" width="6.73046875" bestFit="1" customWidth="1"/>
    <col min="584" max="584" width="11.73046875" bestFit="1" customWidth="1"/>
    <col min="585" max="585" width="7.73046875" bestFit="1" customWidth="1"/>
    <col min="586" max="588" width="6.73046875" bestFit="1" customWidth="1"/>
    <col min="589" max="590" width="11.73046875" bestFit="1" customWidth="1"/>
    <col min="591" max="591" width="6.73046875" bestFit="1" customWidth="1"/>
    <col min="592" max="592" width="5.73046875" bestFit="1" customWidth="1"/>
    <col min="593" max="594" width="11.73046875" bestFit="1" customWidth="1"/>
    <col min="595" max="595" width="7.73046875" bestFit="1" customWidth="1"/>
    <col min="596" max="596" width="11.73046875" bestFit="1" customWidth="1"/>
    <col min="597" max="597" width="6.73046875" bestFit="1" customWidth="1"/>
    <col min="598" max="598" width="11.73046875" bestFit="1" customWidth="1"/>
    <col min="599" max="599" width="7.73046875" bestFit="1" customWidth="1"/>
    <col min="600" max="600" width="11.73046875" bestFit="1" customWidth="1"/>
    <col min="601" max="601" width="5.73046875" bestFit="1" customWidth="1"/>
    <col min="602" max="603" width="11.73046875" bestFit="1" customWidth="1"/>
    <col min="604" max="604" width="5.73046875" bestFit="1" customWidth="1"/>
    <col min="605" max="607" width="11.73046875" bestFit="1" customWidth="1"/>
    <col min="608" max="608" width="6.73046875" bestFit="1" customWidth="1"/>
    <col min="609" max="609" width="11.73046875" bestFit="1" customWidth="1"/>
    <col min="610" max="610" width="5.73046875" bestFit="1" customWidth="1"/>
    <col min="611" max="612" width="11.73046875" bestFit="1" customWidth="1"/>
    <col min="613" max="613" width="7.73046875" bestFit="1" customWidth="1"/>
    <col min="614" max="615" width="11.73046875" bestFit="1" customWidth="1"/>
    <col min="616" max="616" width="5.73046875" bestFit="1" customWidth="1"/>
    <col min="617" max="617" width="11.73046875" bestFit="1" customWidth="1"/>
    <col min="618" max="618" width="7.73046875" bestFit="1" customWidth="1"/>
    <col min="619" max="619" width="6.73046875" bestFit="1" customWidth="1"/>
    <col min="620" max="621" width="11.73046875" bestFit="1" customWidth="1"/>
    <col min="622" max="623" width="7.73046875" bestFit="1" customWidth="1"/>
    <col min="624" max="625" width="11.73046875" bestFit="1" customWidth="1"/>
    <col min="626" max="626" width="5.73046875" bestFit="1" customWidth="1"/>
    <col min="627" max="627" width="7.73046875" bestFit="1" customWidth="1"/>
    <col min="628" max="629" width="6.73046875" bestFit="1" customWidth="1"/>
    <col min="630" max="635" width="11.73046875" bestFit="1" customWidth="1"/>
    <col min="636" max="636" width="4.73046875" bestFit="1" customWidth="1"/>
    <col min="637" max="637" width="8.73046875" bestFit="1" customWidth="1"/>
    <col min="638" max="638" width="10.73046875" bestFit="1" customWidth="1"/>
    <col min="639" max="639" width="11.73046875" bestFit="1" customWidth="1"/>
    <col min="640" max="640" width="7.73046875" bestFit="1" customWidth="1"/>
    <col min="641" max="641" width="11.73046875" bestFit="1" customWidth="1"/>
    <col min="642" max="642" width="5.73046875" bestFit="1" customWidth="1"/>
    <col min="643" max="643" width="11.73046875" bestFit="1" customWidth="1"/>
    <col min="644" max="644" width="8.73046875" bestFit="1" customWidth="1"/>
    <col min="645" max="645" width="6.73046875" bestFit="1" customWidth="1"/>
    <col min="646" max="647" width="11.73046875" bestFit="1" customWidth="1"/>
    <col min="648" max="648" width="6.73046875" bestFit="1" customWidth="1"/>
    <col min="649" max="649" width="8.73046875" bestFit="1" customWidth="1"/>
    <col min="650" max="650" width="6.73046875" bestFit="1" customWidth="1"/>
    <col min="651" max="651" width="5.73046875" bestFit="1" customWidth="1"/>
    <col min="652" max="652" width="7.73046875" bestFit="1" customWidth="1"/>
    <col min="653" max="653" width="11.73046875" bestFit="1" customWidth="1"/>
    <col min="654" max="654" width="6.73046875" bestFit="1" customWidth="1"/>
    <col min="655" max="655" width="9.73046875" bestFit="1" customWidth="1"/>
    <col min="656" max="657" width="11.73046875" bestFit="1" customWidth="1"/>
    <col min="658" max="658" width="5.73046875" bestFit="1" customWidth="1"/>
    <col min="659" max="662" width="11.73046875" bestFit="1" customWidth="1"/>
    <col min="663" max="663" width="6.73046875" bestFit="1" customWidth="1"/>
    <col min="664" max="665" width="11.73046875" bestFit="1" customWidth="1"/>
    <col min="666" max="666" width="7.73046875" bestFit="1" customWidth="1"/>
    <col min="667" max="667" width="5.73046875" bestFit="1" customWidth="1"/>
    <col min="668" max="668" width="8.73046875" bestFit="1" customWidth="1"/>
    <col min="669" max="669" width="7.73046875" bestFit="1" customWidth="1"/>
    <col min="670" max="670" width="11.73046875" bestFit="1" customWidth="1"/>
    <col min="671" max="671" width="6.73046875" bestFit="1" customWidth="1"/>
    <col min="672" max="672" width="5.73046875" bestFit="1" customWidth="1"/>
    <col min="673" max="673" width="7.73046875" bestFit="1" customWidth="1"/>
    <col min="674" max="675" width="11.73046875" bestFit="1" customWidth="1"/>
    <col min="676" max="676" width="6.73046875" bestFit="1" customWidth="1"/>
    <col min="677" max="677" width="11.73046875" bestFit="1" customWidth="1"/>
    <col min="678" max="678" width="5.73046875" bestFit="1" customWidth="1"/>
    <col min="679" max="679" width="7.73046875" bestFit="1" customWidth="1"/>
    <col min="680" max="680" width="11.73046875" bestFit="1" customWidth="1"/>
    <col min="681" max="681" width="7.73046875" bestFit="1" customWidth="1"/>
    <col min="682" max="684" width="11.73046875" bestFit="1" customWidth="1"/>
    <col min="685" max="685" width="5.73046875" bestFit="1" customWidth="1"/>
    <col min="686" max="686" width="11.73046875" bestFit="1" customWidth="1"/>
    <col min="687" max="687" width="6.73046875" bestFit="1" customWidth="1"/>
    <col min="688" max="688" width="7.73046875" bestFit="1" customWidth="1"/>
    <col min="689" max="689" width="11.73046875" bestFit="1" customWidth="1"/>
    <col min="690" max="690" width="5.73046875" bestFit="1" customWidth="1"/>
    <col min="691" max="691" width="11.73046875" bestFit="1" customWidth="1"/>
    <col min="692" max="692" width="6.73046875" bestFit="1" customWidth="1"/>
    <col min="693" max="694" width="11.73046875" bestFit="1" customWidth="1"/>
    <col min="695" max="695" width="7.73046875" bestFit="1" customWidth="1"/>
    <col min="696" max="696" width="11.73046875" bestFit="1" customWidth="1"/>
    <col min="697" max="697" width="6.73046875" bestFit="1" customWidth="1"/>
    <col min="698" max="698" width="11.73046875" bestFit="1" customWidth="1"/>
    <col min="699" max="699" width="4.73046875" bestFit="1" customWidth="1"/>
    <col min="700" max="700" width="6.73046875" bestFit="1" customWidth="1"/>
    <col min="701" max="701" width="8.73046875" bestFit="1" customWidth="1"/>
    <col min="702" max="704" width="11.73046875" bestFit="1" customWidth="1"/>
    <col min="705" max="705" width="6.73046875" bestFit="1" customWidth="1"/>
    <col min="706" max="706" width="11.73046875" bestFit="1" customWidth="1"/>
    <col min="707" max="707" width="7.73046875" bestFit="1" customWidth="1"/>
    <col min="708" max="711" width="11.73046875" bestFit="1" customWidth="1"/>
    <col min="712" max="712" width="5.73046875" bestFit="1" customWidth="1"/>
    <col min="713" max="713" width="6.73046875" bestFit="1" customWidth="1"/>
    <col min="714" max="714" width="7.73046875" bestFit="1" customWidth="1"/>
    <col min="715" max="715" width="5.73046875" bestFit="1" customWidth="1"/>
    <col min="716" max="716" width="6.73046875" bestFit="1" customWidth="1"/>
    <col min="717" max="717" width="7.73046875" bestFit="1" customWidth="1"/>
    <col min="718" max="719" width="11.73046875" bestFit="1" customWidth="1"/>
    <col min="720" max="720" width="5.73046875" bestFit="1" customWidth="1"/>
    <col min="721" max="723" width="6.73046875" bestFit="1" customWidth="1"/>
    <col min="724" max="724" width="11.73046875" bestFit="1" customWidth="1"/>
    <col min="725" max="725" width="7.73046875" bestFit="1" customWidth="1"/>
    <col min="726" max="729" width="11.73046875" bestFit="1" customWidth="1"/>
    <col min="730" max="730" width="5.73046875" bestFit="1" customWidth="1"/>
    <col min="731" max="731" width="6.73046875" bestFit="1" customWidth="1"/>
    <col min="732" max="732" width="11.73046875" bestFit="1" customWidth="1"/>
    <col min="733" max="733" width="6.73046875" bestFit="1" customWidth="1"/>
    <col min="734" max="734" width="11.73046875" bestFit="1" customWidth="1"/>
    <col min="735" max="735" width="8.73046875" bestFit="1" customWidth="1"/>
    <col min="736" max="736" width="5.73046875" bestFit="1" customWidth="1"/>
    <col min="737" max="737" width="7.73046875" bestFit="1" customWidth="1"/>
    <col min="738" max="738" width="11.73046875" bestFit="1" customWidth="1"/>
    <col min="739" max="739" width="6.73046875" bestFit="1" customWidth="1"/>
    <col min="740" max="740" width="7.73046875" bestFit="1" customWidth="1"/>
    <col min="741" max="741" width="11.73046875" bestFit="1" customWidth="1"/>
    <col min="742" max="742" width="6.73046875" bestFit="1" customWidth="1"/>
    <col min="743" max="743" width="11.73046875" bestFit="1" customWidth="1"/>
    <col min="744" max="744" width="5.73046875" bestFit="1" customWidth="1"/>
    <col min="745" max="746" width="11.73046875" bestFit="1" customWidth="1"/>
    <col min="747" max="747" width="7.73046875" bestFit="1" customWidth="1"/>
    <col min="748" max="748" width="6.73046875" bestFit="1" customWidth="1"/>
    <col min="749" max="749" width="11.73046875" bestFit="1" customWidth="1"/>
    <col min="750" max="750" width="7.73046875" bestFit="1" customWidth="1"/>
    <col min="751" max="751" width="11.73046875" bestFit="1" customWidth="1"/>
    <col min="752" max="752" width="6.73046875" bestFit="1" customWidth="1"/>
    <col min="753" max="754" width="11.73046875" bestFit="1" customWidth="1"/>
    <col min="755" max="755" width="7.73046875" bestFit="1" customWidth="1"/>
    <col min="756" max="756" width="6.73046875" bestFit="1" customWidth="1"/>
    <col min="757" max="757" width="4.73046875" bestFit="1" customWidth="1"/>
    <col min="758" max="758" width="6.73046875" bestFit="1" customWidth="1"/>
    <col min="759" max="760" width="11.73046875" bestFit="1" customWidth="1"/>
    <col min="761" max="761" width="7.73046875" bestFit="1" customWidth="1"/>
    <col min="762" max="762" width="5.73046875" bestFit="1" customWidth="1"/>
    <col min="763" max="763" width="7.73046875" bestFit="1" customWidth="1"/>
    <col min="764" max="764" width="6.73046875" bestFit="1" customWidth="1"/>
    <col min="765" max="767" width="11.73046875" bestFit="1" customWidth="1"/>
    <col min="768" max="768" width="7.73046875" bestFit="1" customWidth="1"/>
    <col min="769" max="769" width="11.73046875" bestFit="1" customWidth="1"/>
    <col min="770" max="770" width="6.73046875" bestFit="1" customWidth="1"/>
    <col min="771" max="771" width="11.73046875" bestFit="1" customWidth="1"/>
    <col min="772" max="772" width="5.73046875" bestFit="1" customWidth="1"/>
    <col min="773" max="773" width="6.73046875" bestFit="1" customWidth="1"/>
    <col min="774" max="774" width="7.73046875" bestFit="1" customWidth="1"/>
    <col min="775" max="775" width="11.73046875" bestFit="1" customWidth="1"/>
    <col min="776" max="776" width="8.73046875" bestFit="1" customWidth="1"/>
    <col min="777" max="777" width="7.73046875" bestFit="1" customWidth="1"/>
    <col min="778" max="778" width="6.73046875" bestFit="1" customWidth="1"/>
    <col min="779" max="779" width="11.73046875" bestFit="1" customWidth="1"/>
    <col min="780" max="780" width="6.73046875" bestFit="1" customWidth="1"/>
    <col min="781" max="781" width="5.73046875" bestFit="1" customWidth="1"/>
    <col min="782" max="782" width="7.73046875" bestFit="1" customWidth="1"/>
    <col min="783" max="784" width="11.73046875" bestFit="1" customWidth="1"/>
    <col min="785" max="785" width="7.73046875" bestFit="1" customWidth="1"/>
    <col min="786" max="786" width="6.73046875" bestFit="1" customWidth="1"/>
    <col min="787" max="788" width="11.73046875" bestFit="1" customWidth="1"/>
    <col min="789" max="790" width="5.73046875" bestFit="1" customWidth="1"/>
    <col min="791" max="792" width="11.73046875" bestFit="1" customWidth="1"/>
    <col min="793" max="794" width="6.73046875" bestFit="1" customWidth="1"/>
    <col min="795" max="796" width="7.73046875" bestFit="1" customWidth="1"/>
    <col min="797" max="797" width="11.73046875" bestFit="1" customWidth="1"/>
    <col min="798" max="798" width="4.73046875" bestFit="1" customWidth="1"/>
    <col min="799" max="799" width="11.73046875" bestFit="1" customWidth="1"/>
    <col min="800" max="800" width="6.73046875" bestFit="1" customWidth="1"/>
    <col min="801" max="801" width="7.73046875" bestFit="1" customWidth="1"/>
    <col min="802" max="802" width="5.73046875" bestFit="1" customWidth="1"/>
    <col min="803" max="803" width="11.73046875" bestFit="1" customWidth="1"/>
    <col min="804" max="804" width="7.73046875" bestFit="1" customWidth="1"/>
    <col min="805" max="806" width="11.73046875" bestFit="1" customWidth="1"/>
    <col min="807" max="807" width="5.73046875" bestFit="1" customWidth="1"/>
    <col min="808" max="809" width="11.73046875" bestFit="1" customWidth="1"/>
    <col min="810" max="810" width="6.73046875" bestFit="1" customWidth="1"/>
    <col min="811" max="811" width="11.73046875" bestFit="1" customWidth="1"/>
    <col min="812" max="812" width="7.73046875" bestFit="1" customWidth="1"/>
    <col min="813" max="814" width="11.73046875" bestFit="1" customWidth="1"/>
    <col min="815" max="815" width="7.73046875" bestFit="1" customWidth="1"/>
    <col min="816" max="816" width="4.73046875" bestFit="1" customWidth="1"/>
    <col min="817" max="818" width="11.73046875" bestFit="1" customWidth="1"/>
    <col min="819" max="820" width="6.73046875" bestFit="1" customWidth="1"/>
    <col min="821" max="821" width="11.73046875" bestFit="1" customWidth="1"/>
    <col min="822" max="822" width="5.73046875" bestFit="1" customWidth="1"/>
    <col min="823" max="823" width="7.73046875" bestFit="1" customWidth="1"/>
    <col min="824" max="826" width="11.73046875" bestFit="1" customWidth="1"/>
    <col min="827" max="827" width="6.73046875" bestFit="1" customWidth="1"/>
    <col min="828" max="829" width="11.73046875" bestFit="1" customWidth="1"/>
    <col min="830" max="830" width="6.73046875" bestFit="1" customWidth="1"/>
    <col min="831" max="831" width="7.73046875" bestFit="1" customWidth="1"/>
    <col min="832" max="832" width="4.73046875" bestFit="1" customWidth="1"/>
    <col min="833" max="833" width="11.73046875" bestFit="1" customWidth="1"/>
    <col min="834" max="835" width="6.73046875" bestFit="1" customWidth="1"/>
    <col min="836" max="836" width="11.73046875" bestFit="1" customWidth="1"/>
    <col min="837" max="837" width="8.73046875" bestFit="1" customWidth="1"/>
    <col min="838" max="838" width="11.73046875" bestFit="1" customWidth="1"/>
    <col min="839" max="839" width="5.73046875" bestFit="1" customWidth="1"/>
    <col min="840" max="840" width="6.73046875" bestFit="1" customWidth="1"/>
    <col min="841" max="841" width="5.73046875" bestFit="1" customWidth="1"/>
    <col min="842" max="843" width="11.73046875" bestFit="1" customWidth="1"/>
    <col min="844" max="845" width="6.73046875" bestFit="1" customWidth="1"/>
    <col min="846" max="847" width="11.73046875" bestFit="1" customWidth="1"/>
    <col min="848" max="848" width="6.73046875" bestFit="1" customWidth="1"/>
    <col min="849" max="849" width="11.73046875" bestFit="1" customWidth="1"/>
    <col min="850" max="850" width="7.73046875" bestFit="1" customWidth="1"/>
    <col min="851" max="852" width="11.73046875" bestFit="1" customWidth="1"/>
    <col min="853" max="853" width="3.73046875" bestFit="1" customWidth="1"/>
    <col min="854" max="854" width="8.73046875" bestFit="1" customWidth="1"/>
    <col min="855" max="855" width="6.73046875" bestFit="1" customWidth="1"/>
    <col min="856" max="856" width="11.73046875" bestFit="1" customWidth="1"/>
    <col min="857" max="857" width="6.73046875" bestFit="1" customWidth="1"/>
    <col min="858" max="858" width="11.73046875" bestFit="1" customWidth="1"/>
    <col min="859" max="859" width="6.73046875" bestFit="1" customWidth="1"/>
    <col min="860" max="860" width="5.73046875" bestFit="1" customWidth="1"/>
    <col min="861" max="861" width="11.73046875" bestFit="1" customWidth="1"/>
    <col min="862" max="863" width="5.73046875" bestFit="1" customWidth="1"/>
    <col min="864" max="864" width="6.73046875" bestFit="1" customWidth="1"/>
    <col min="865" max="865" width="5.73046875" bestFit="1" customWidth="1"/>
    <col min="866" max="868" width="11.73046875" bestFit="1" customWidth="1"/>
    <col min="869" max="869" width="6.73046875" bestFit="1" customWidth="1"/>
    <col min="870" max="870" width="5.73046875" bestFit="1" customWidth="1"/>
    <col min="871" max="871" width="9.73046875" bestFit="1" customWidth="1"/>
    <col min="872" max="873" width="6.73046875" bestFit="1" customWidth="1"/>
    <col min="874" max="874" width="5.73046875" bestFit="1" customWidth="1"/>
    <col min="875" max="876" width="11.73046875" bestFit="1" customWidth="1"/>
    <col min="877" max="877" width="4.73046875" bestFit="1" customWidth="1"/>
    <col min="878" max="878" width="6.73046875" bestFit="1" customWidth="1"/>
    <col min="879" max="879" width="11.73046875" bestFit="1" customWidth="1"/>
    <col min="880" max="880" width="7.73046875" bestFit="1" customWidth="1"/>
    <col min="881" max="881" width="11.73046875" bestFit="1" customWidth="1"/>
    <col min="882" max="883" width="6.73046875" bestFit="1" customWidth="1"/>
    <col min="884" max="884" width="7.73046875" bestFit="1" customWidth="1"/>
    <col min="885" max="885" width="11.73046875" bestFit="1" customWidth="1"/>
    <col min="886" max="886" width="6.73046875" bestFit="1" customWidth="1"/>
    <col min="887" max="887" width="5.73046875" bestFit="1" customWidth="1"/>
    <col min="888" max="888" width="11.73046875" bestFit="1" customWidth="1"/>
    <col min="889" max="889" width="4.73046875" bestFit="1" customWidth="1"/>
    <col min="890" max="890" width="6.73046875" bestFit="1" customWidth="1"/>
    <col min="891" max="891" width="11.73046875" bestFit="1" customWidth="1"/>
    <col min="892" max="892" width="8.73046875" bestFit="1" customWidth="1"/>
    <col min="893" max="893" width="5.73046875" bestFit="1" customWidth="1"/>
    <col min="894" max="895" width="7.73046875" bestFit="1" customWidth="1"/>
    <col min="896" max="896" width="5.73046875" bestFit="1" customWidth="1"/>
    <col min="897" max="897" width="6.73046875" bestFit="1" customWidth="1"/>
    <col min="898" max="899" width="11.73046875" bestFit="1" customWidth="1"/>
    <col min="900" max="900" width="6.73046875" bestFit="1" customWidth="1"/>
    <col min="901" max="901" width="11.73046875" bestFit="1" customWidth="1"/>
    <col min="902" max="902" width="6.73046875" bestFit="1" customWidth="1"/>
    <col min="903" max="903" width="5.73046875" bestFit="1" customWidth="1"/>
    <col min="904" max="904" width="11.73046875" bestFit="1" customWidth="1"/>
    <col min="905" max="905" width="7.73046875" bestFit="1" customWidth="1"/>
    <col min="906" max="906" width="5.73046875" bestFit="1" customWidth="1"/>
    <col min="907" max="907" width="11.73046875" bestFit="1" customWidth="1"/>
    <col min="908" max="908" width="9.73046875" bestFit="1" customWidth="1"/>
    <col min="909" max="910" width="11.73046875" bestFit="1" customWidth="1"/>
    <col min="911" max="911" width="6.73046875" bestFit="1" customWidth="1"/>
    <col min="912" max="914" width="11.73046875" bestFit="1" customWidth="1"/>
    <col min="915" max="915" width="5.73046875" bestFit="1" customWidth="1"/>
    <col min="916" max="916" width="8.73046875" bestFit="1" customWidth="1"/>
    <col min="917" max="917" width="5.73046875" bestFit="1" customWidth="1"/>
    <col min="918" max="918" width="4.73046875" bestFit="1" customWidth="1"/>
    <col min="919" max="919" width="6.73046875" bestFit="1" customWidth="1"/>
    <col min="920" max="921" width="11.73046875" bestFit="1" customWidth="1"/>
    <col min="922" max="922" width="10.73046875" bestFit="1" customWidth="1"/>
    <col min="923" max="925" width="11.73046875" bestFit="1" customWidth="1"/>
    <col min="926" max="926" width="4.73046875" bestFit="1" customWidth="1"/>
    <col min="927" max="927" width="7.73046875" bestFit="1" customWidth="1"/>
    <col min="928" max="929" width="11.73046875" bestFit="1" customWidth="1"/>
    <col min="930" max="930" width="5.73046875" bestFit="1" customWidth="1"/>
    <col min="931" max="931" width="7.73046875" bestFit="1" customWidth="1"/>
    <col min="932" max="932" width="6.73046875" bestFit="1" customWidth="1"/>
    <col min="933" max="933" width="11.73046875" bestFit="1" customWidth="1"/>
    <col min="934" max="934" width="9.73046875" bestFit="1" customWidth="1"/>
    <col min="935" max="935" width="5.73046875" bestFit="1" customWidth="1"/>
    <col min="936" max="936" width="11.73046875" bestFit="1" customWidth="1"/>
    <col min="937" max="937" width="4.73046875" bestFit="1" customWidth="1"/>
    <col min="938" max="940" width="11.73046875" bestFit="1" customWidth="1"/>
    <col min="941" max="941" width="5.73046875" bestFit="1" customWidth="1"/>
    <col min="942" max="942" width="6.73046875" bestFit="1" customWidth="1"/>
    <col min="943" max="943" width="11.73046875" bestFit="1" customWidth="1"/>
    <col min="944" max="944" width="6.73046875" bestFit="1" customWidth="1"/>
    <col min="945" max="945" width="4.73046875" bestFit="1" customWidth="1"/>
    <col min="946" max="946" width="11.73046875" bestFit="1" customWidth="1"/>
    <col min="947" max="947" width="7.73046875" bestFit="1" customWidth="1"/>
    <col min="948" max="948" width="5.73046875" bestFit="1" customWidth="1"/>
    <col min="949" max="950" width="11.73046875" bestFit="1" customWidth="1"/>
    <col min="951" max="951" width="3.73046875" bestFit="1" customWidth="1"/>
    <col min="952" max="952" width="6.73046875" bestFit="1" customWidth="1"/>
    <col min="953" max="953" width="11.73046875" bestFit="1" customWidth="1"/>
    <col min="954" max="954" width="5.73046875" bestFit="1" customWidth="1"/>
    <col min="955" max="955" width="6.73046875" bestFit="1" customWidth="1"/>
    <col min="956" max="956" width="11.73046875" bestFit="1" customWidth="1"/>
    <col min="957" max="958" width="5.73046875" bestFit="1" customWidth="1"/>
    <col min="959" max="959" width="11.73046875" bestFit="1" customWidth="1"/>
    <col min="960" max="960" width="6.73046875" bestFit="1" customWidth="1"/>
    <col min="961" max="961" width="5.73046875" bestFit="1" customWidth="1"/>
    <col min="962" max="962" width="7.73046875" bestFit="1" customWidth="1"/>
    <col min="963" max="963" width="11.73046875" bestFit="1" customWidth="1"/>
    <col min="964" max="964" width="5.73046875" bestFit="1" customWidth="1"/>
    <col min="965" max="967" width="11.73046875" bestFit="1" customWidth="1"/>
    <col min="968" max="968" width="4.73046875" bestFit="1" customWidth="1"/>
    <col min="969" max="969" width="7.73046875" bestFit="1" customWidth="1"/>
    <col min="970" max="970" width="5.73046875" bestFit="1" customWidth="1"/>
    <col min="971" max="971" width="7.73046875" bestFit="1" customWidth="1"/>
    <col min="972" max="972" width="11.73046875" bestFit="1" customWidth="1"/>
    <col min="973" max="974" width="6.73046875" bestFit="1" customWidth="1"/>
    <col min="975" max="975" width="4.73046875" bestFit="1" customWidth="1"/>
    <col min="976" max="976" width="11.73046875" bestFit="1" customWidth="1"/>
    <col min="977" max="977" width="5.73046875" bestFit="1" customWidth="1"/>
    <col min="978" max="978" width="11.73046875" bestFit="1" customWidth="1"/>
    <col min="979" max="979" width="4.73046875" bestFit="1" customWidth="1"/>
    <col min="980" max="980" width="11.73046875" bestFit="1" customWidth="1"/>
    <col min="981" max="981" width="8.73046875" bestFit="1" customWidth="1"/>
    <col min="982" max="982" width="11.73046875" bestFit="1" customWidth="1"/>
    <col min="983" max="983" width="7.73046875" bestFit="1" customWidth="1"/>
    <col min="984" max="987" width="11.73046875" bestFit="1" customWidth="1"/>
    <col min="988" max="988" width="5.73046875" bestFit="1" customWidth="1"/>
    <col min="989" max="990" width="11.73046875" bestFit="1" customWidth="1"/>
    <col min="991" max="991" width="4.73046875" bestFit="1" customWidth="1"/>
    <col min="992" max="994" width="6.73046875" bestFit="1" customWidth="1"/>
    <col min="995" max="995" width="5.73046875" bestFit="1" customWidth="1"/>
    <col min="996" max="996" width="11.73046875" bestFit="1" customWidth="1"/>
    <col min="997" max="998" width="5.73046875" bestFit="1" customWidth="1"/>
    <col min="999" max="999" width="4.73046875" bestFit="1" customWidth="1"/>
    <col min="1000" max="1000" width="11.73046875" bestFit="1" customWidth="1"/>
    <col min="1001" max="1001" width="5.73046875" bestFit="1" customWidth="1"/>
    <col min="1002" max="1002" width="6.73046875" bestFit="1" customWidth="1"/>
    <col min="1003" max="1003" width="11.73046875" bestFit="1" customWidth="1"/>
    <col min="1004" max="1004" width="5.73046875" bestFit="1" customWidth="1"/>
    <col min="1005" max="1005" width="4.73046875" bestFit="1" customWidth="1"/>
    <col min="1006" max="1006" width="6.73046875" bestFit="1" customWidth="1"/>
    <col min="1007" max="1008" width="11.73046875" bestFit="1" customWidth="1"/>
    <col min="1009" max="1009" width="5.73046875" bestFit="1" customWidth="1"/>
    <col min="1010" max="1010" width="6.73046875" bestFit="1" customWidth="1"/>
    <col min="1011" max="1011" width="10.73046875" bestFit="1" customWidth="1"/>
    <col min="1012" max="1012" width="11.73046875" bestFit="1" customWidth="1"/>
    <col min="1013" max="1013" width="5.73046875" bestFit="1" customWidth="1"/>
    <col min="1014" max="1014" width="6.73046875" bestFit="1" customWidth="1"/>
    <col min="1015" max="1015" width="11.73046875" bestFit="1" customWidth="1"/>
    <col min="1016" max="1016" width="6.73046875" bestFit="1" customWidth="1"/>
    <col min="1017" max="1017" width="3.73046875" bestFit="1" customWidth="1"/>
    <col min="1018" max="1018" width="6.73046875" bestFit="1" customWidth="1"/>
    <col min="1019" max="1019" width="10.73046875" bestFit="1" customWidth="1"/>
    <col min="1020" max="1020" width="8.73046875" bestFit="1" customWidth="1"/>
    <col min="1021" max="1021" width="4.73046875" bestFit="1" customWidth="1"/>
    <col min="1022" max="1022" width="11.73046875" bestFit="1" customWidth="1"/>
    <col min="1023" max="1023" width="6.73046875" bestFit="1" customWidth="1"/>
    <col min="1024" max="1024" width="11.73046875" bestFit="1" customWidth="1"/>
    <col min="1025" max="1025" width="6.73046875" bestFit="1" customWidth="1"/>
    <col min="1026" max="1026" width="11.73046875" bestFit="1" customWidth="1"/>
    <col min="1027" max="1028" width="6.73046875" bestFit="1" customWidth="1"/>
    <col min="1029" max="1029" width="5.73046875" bestFit="1" customWidth="1"/>
    <col min="1030" max="1030" width="11.73046875" bestFit="1" customWidth="1"/>
    <col min="1031" max="1031" width="5.73046875" bestFit="1" customWidth="1"/>
    <col min="1032" max="1032" width="7.73046875" bestFit="1" customWidth="1"/>
    <col min="1033" max="1033" width="6.73046875" bestFit="1" customWidth="1"/>
    <col min="1034" max="1034" width="4.73046875" bestFit="1" customWidth="1"/>
    <col min="1035" max="1035" width="6.73046875" bestFit="1" customWidth="1"/>
    <col min="1036" max="1038" width="11.73046875" bestFit="1" customWidth="1"/>
    <col min="1039" max="1039" width="7.73046875" bestFit="1" customWidth="1"/>
    <col min="1040" max="1040" width="6.73046875" bestFit="1" customWidth="1"/>
    <col min="1041" max="1041" width="11.73046875" bestFit="1" customWidth="1"/>
    <col min="1042" max="1042" width="6.73046875" bestFit="1" customWidth="1"/>
    <col min="1043" max="1043" width="11.73046875" bestFit="1" customWidth="1"/>
    <col min="1044" max="1044" width="5.73046875" bestFit="1" customWidth="1"/>
    <col min="1045" max="1045" width="7.73046875" bestFit="1" customWidth="1"/>
    <col min="1046" max="1047" width="11.73046875" bestFit="1" customWidth="1"/>
    <col min="1048" max="1048" width="10.73046875" bestFit="1" customWidth="1"/>
    <col min="1049" max="1050" width="11.73046875" bestFit="1" customWidth="1"/>
    <col min="1051" max="1051" width="7.73046875" bestFit="1" customWidth="1"/>
    <col min="1052" max="1052" width="11.73046875" bestFit="1" customWidth="1"/>
    <col min="1053" max="1053" width="3.73046875" bestFit="1" customWidth="1"/>
    <col min="1054" max="1054" width="5.73046875" bestFit="1" customWidth="1"/>
    <col min="1055" max="1055" width="6.73046875" bestFit="1" customWidth="1"/>
    <col min="1056" max="1058" width="11.73046875" bestFit="1" customWidth="1"/>
    <col min="1059" max="1060" width="5.73046875" bestFit="1" customWidth="1"/>
    <col min="1061" max="1061" width="11.73046875" bestFit="1" customWidth="1"/>
    <col min="1062" max="1062" width="5.73046875" bestFit="1" customWidth="1"/>
    <col min="1063" max="1064" width="11.73046875" bestFit="1" customWidth="1"/>
    <col min="1065" max="1065" width="4.73046875" bestFit="1" customWidth="1"/>
    <col min="1066" max="1066" width="6.73046875" bestFit="1" customWidth="1"/>
    <col min="1067" max="1067" width="11.73046875" bestFit="1" customWidth="1"/>
    <col min="1068" max="1068" width="7.73046875" bestFit="1" customWidth="1"/>
    <col min="1069" max="1069" width="4.73046875" bestFit="1" customWidth="1"/>
    <col min="1070" max="1070" width="11.73046875" bestFit="1" customWidth="1"/>
    <col min="1071" max="1071" width="5.73046875" bestFit="1" customWidth="1"/>
    <col min="1072" max="1072" width="11.73046875" bestFit="1" customWidth="1"/>
    <col min="1073" max="1073" width="6.73046875" bestFit="1" customWidth="1"/>
    <col min="1074" max="1074" width="4.73046875" bestFit="1" customWidth="1"/>
    <col min="1075" max="1075" width="11.73046875" bestFit="1" customWidth="1"/>
    <col min="1076" max="1076" width="6.73046875" bestFit="1" customWidth="1"/>
    <col min="1077" max="1077" width="11.73046875" bestFit="1" customWidth="1"/>
    <col min="1078" max="1078" width="4.73046875" bestFit="1" customWidth="1"/>
    <col min="1079" max="1079" width="6.73046875" bestFit="1" customWidth="1"/>
    <col min="1080" max="1081" width="11.73046875" bestFit="1" customWidth="1"/>
    <col min="1082" max="1082" width="6.73046875" bestFit="1" customWidth="1"/>
    <col min="1083" max="1083" width="11.73046875" bestFit="1" customWidth="1"/>
    <col min="1084" max="1084" width="5.73046875" bestFit="1" customWidth="1"/>
    <col min="1085" max="1085" width="11.73046875" bestFit="1" customWidth="1"/>
    <col min="1086" max="1086" width="8.73046875" bestFit="1" customWidth="1"/>
    <col min="1087" max="1087" width="6.73046875" bestFit="1" customWidth="1"/>
    <col min="1088" max="1088" width="5.73046875" bestFit="1" customWidth="1"/>
    <col min="1089" max="1089" width="7.73046875" bestFit="1" customWidth="1"/>
    <col min="1090" max="1090" width="6.73046875" bestFit="1" customWidth="1"/>
    <col min="1091" max="1093" width="11.73046875" bestFit="1" customWidth="1"/>
    <col min="1094" max="1094" width="6.73046875" bestFit="1" customWidth="1"/>
    <col min="1095" max="1096" width="11.73046875" bestFit="1" customWidth="1"/>
    <col min="1097" max="1097" width="5.73046875" bestFit="1" customWidth="1"/>
    <col min="1098" max="1098" width="4.73046875" bestFit="1" customWidth="1"/>
    <col min="1099" max="1102" width="5.73046875" bestFit="1" customWidth="1"/>
    <col min="1103" max="1103" width="11.73046875" bestFit="1" customWidth="1"/>
    <col min="1104" max="1104" width="6.73046875" bestFit="1" customWidth="1"/>
    <col min="1105" max="1108" width="11.73046875" bestFit="1" customWidth="1"/>
    <col min="1109" max="1109" width="5.73046875" bestFit="1" customWidth="1"/>
    <col min="1110" max="1110" width="6.73046875" bestFit="1" customWidth="1"/>
    <col min="1111" max="1111" width="11.73046875" bestFit="1" customWidth="1"/>
    <col min="1112" max="1112" width="4.73046875" bestFit="1" customWidth="1"/>
    <col min="1113" max="1115" width="6.73046875" bestFit="1" customWidth="1"/>
    <col min="1116" max="1116" width="11.73046875" bestFit="1" customWidth="1"/>
    <col min="1117" max="1117" width="5.73046875" bestFit="1" customWidth="1"/>
    <col min="1118" max="1118" width="4.73046875" bestFit="1" customWidth="1"/>
    <col min="1119" max="1119" width="5.73046875" bestFit="1" customWidth="1"/>
    <col min="1120" max="1120" width="6.73046875" bestFit="1" customWidth="1"/>
    <col min="1121" max="1121" width="4.73046875" bestFit="1" customWidth="1"/>
    <col min="1122" max="1123" width="11.73046875" bestFit="1" customWidth="1"/>
    <col min="1124" max="1124" width="4.73046875" bestFit="1" customWidth="1"/>
    <col min="1125" max="1125" width="5.73046875" bestFit="1" customWidth="1"/>
    <col min="1126" max="1126" width="3.73046875" bestFit="1" customWidth="1"/>
    <col min="1127" max="1127" width="11.73046875" bestFit="1" customWidth="1"/>
    <col min="1128" max="1128" width="6.73046875" bestFit="1" customWidth="1"/>
    <col min="1129" max="1131" width="11.73046875" bestFit="1" customWidth="1"/>
    <col min="1132" max="1132" width="4.73046875" bestFit="1" customWidth="1"/>
    <col min="1133" max="1133" width="5.73046875" bestFit="1" customWidth="1"/>
    <col min="1134" max="1134" width="6.73046875" bestFit="1" customWidth="1"/>
    <col min="1135" max="1135" width="7.73046875" bestFit="1" customWidth="1"/>
    <col min="1136" max="1137" width="11.73046875" bestFit="1" customWidth="1"/>
    <col min="1138" max="1138" width="6.73046875" bestFit="1" customWidth="1"/>
    <col min="1139" max="1139" width="11.73046875" bestFit="1" customWidth="1"/>
    <col min="1140" max="1140" width="6.73046875" bestFit="1" customWidth="1"/>
    <col min="1141" max="1141" width="5.73046875" bestFit="1" customWidth="1"/>
    <col min="1142" max="1143" width="11.73046875" bestFit="1" customWidth="1"/>
    <col min="1144" max="1144" width="6.73046875" bestFit="1" customWidth="1"/>
    <col min="1145" max="1145" width="11.73046875" bestFit="1" customWidth="1"/>
    <col min="1146" max="1146" width="1.73046875" bestFit="1" customWidth="1"/>
    <col min="1147" max="1148" width="11.73046875" bestFit="1" customWidth="1"/>
    <col min="1149" max="1149" width="5.73046875" bestFit="1" customWidth="1"/>
    <col min="1150" max="1150" width="9.73046875" bestFit="1" customWidth="1"/>
    <col min="1151" max="1151" width="11.73046875" bestFit="1" customWidth="1"/>
    <col min="1152" max="1152" width="7.73046875" bestFit="1" customWidth="1"/>
    <col min="1153" max="1153" width="5.73046875" bestFit="1" customWidth="1"/>
    <col min="1154" max="1154" width="11.73046875" bestFit="1" customWidth="1"/>
    <col min="1155" max="1157" width="6.73046875" bestFit="1" customWidth="1"/>
    <col min="1158" max="1159" width="11.73046875" bestFit="1" customWidth="1"/>
    <col min="1160" max="1160" width="4.73046875" bestFit="1" customWidth="1"/>
    <col min="1161" max="1161" width="11.73046875" bestFit="1" customWidth="1"/>
    <col min="1162" max="1162" width="5.73046875" bestFit="1" customWidth="1"/>
    <col min="1163" max="1163" width="11.73046875" bestFit="1" customWidth="1"/>
    <col min="1164" max="1164" width="4.73046875" bestFit="1" customWidth="1"/>
    <col min="1165" max="1165" width="6.73046875" bestFit="1" customWidth="1"/>
    <col min="1166" max="1167" width="11.73046875" bestFit="1" customWidth="1"/>
    <col min="1168" max="1168" width="5.73046875" bestFit="1" customWidth="1"/>
    <col min="1169" max="1169" width="4.73046875" bestFit="1" customWidth="1"/>
    <col min="1170" max="1170" width="5.73046875" bestFit="1" customWidth="1"/>
    <col min="1171" max="1171" width="11.73046875" bestFit="1" customWidth="1"/>
    <col min="1172" max="1172" width="5.73046875" bestFit="1" customWidth="1"/>
    <col min="1173" max="1173" width="11.73046875" bestFit="1" customWidth="1"/>
    <col min="1174" max="1174" width="6.73046875" bestFit="1" customWidth="1"/>
    <col min="1175" max="1176" width="11.73046875" bestFit="1" customWidth="1"/>
    <col min="1177" max="1178" width="5.73046875" bestFit="1" customWidth="1"/>
    <col min="1179" max="1180" width="4.73046875" bestFit="1" customWidth="1"/>
    <col min="1181" max="1181" width="3.73046875" bestFit="1" customWidth="1"/>
    <col min="1182" max="1182" width="5.73046875" bestFit="1" customWidth="1"/>
    <col min="1183" max="1183" width="11.73046875" bestFit="1" customWidth="1"/>
    <col min="1184" max="1185" width="5.73046875" bestFit="1" customWidth="1"/>
    <col min="1186" max="1187" width="11.73046875" bestFit="1" customWidth="1"/>
    <col min="1188" max="1188" width="4.73046875" bestFit="1" customWidth="1"/>
    <col min="1189" max="1189" width="6.73046875" bestFit="1" customWidth="1"/>
    <col min="1190" max="1190" width="5.73046875" bestFit="1" customWidth="1"/>
    <col min="1191" max="1191" width="6.73046875" bestFit="1" customWidth="1"/>
    <col min="1192" max="1195" width="11.73046875" bestFit="1" customWidth="1"/>
    <col min="1196" max="1196" width="4.73046875" bestFit="1" customWidth="1"/>
    <col min="1197" max="1199" width="5.73046875" bestFit="1" customWidth="1"/>
    <col min="1200" max="1200" width="6.73046875" bestFit="1" customWidth="1"/>
    <col min="1201" max="1201" width="11.73046875" bestFit="1" customWidth="1"/>
    <col min="1202" max="1202" width="7.73046875" bestFit="1" customWidth="1"/>
    <col min="1203" max="1203" width="5.73046875" bestFit="1" customWidth="1"/>
    <col min="1204" max="1204" width="8.73046875" bestFit="1" customWidth="1"/>
    <col min="1205" max="1205" width="5.73046875" bestFit="1" customWidth="1"/>
    <col min="1206" max="1206" width="11.73046875" bestFit="1" customWidth="1"/>
    <col min="1207" max="1207" width="3.73046875" bestFit="1" customWidth="1"/>
    <col min="1208" max="1208" width="6.73046875" bestFit="1" customWidth="1"/>
    <col min="1209" max="1209" width="8.73046875" bestFit="1" customWidth="1"/>
    <col min="1210" max="1210" width="5.73046875" bestFit="1" customWidth="1"/>
    <col min="1211" max="1211" width="9.73046875" bestFit="1" customWidth="1"/>
    <col min="1212" max="1214" width="11.73046875" bestFit="1" customWidth="1"/>
    <col min="1215" max="1215" width="1.73046875" bestFit="1" customWidth="1"/>
    <col min="1216" max="1216" width="5.73046875" bestFit="1" customWidth="1"/>
    <col min="1217" max="1217" width="7.73046875" bestFit="1" customWidth="1"/>
    <col min="1218" max="1221" width="5.73046875" bestFit="1" customWidth="1"/>
    <col min="1222" max="1222" width="7.73046875" bestFit="1" customWidth="1"/>
    <col min="1223" max="1223" width="11.73046875" bestFit="1" customWidth="1"/>
    <col min="1224" max="1224" width="5.73046875" bestFit="1" customWidth="1"/>
    <col min="1225" max="1226" width="11.73046875" bestFit="1" customWidth="1"/>
    <col min="1227" max="1227" width="1.73046875" bestFit="1" customWidth="1"/>
    <col min="1228" max="1228" width="4.73046875" bestFit="1" customWidth="1"/>
    <col min="1229" max="1229" width="11.73046875" bestFit="1" customWidth="1"/>
    <col min="1230" max="1230" width="8.73046875" bestFit="1" customWidth="1"/>
    <col min="1231" max="1232" width="11.73046875" bestFit="1" customWidth="1"/>
    <col min="1233" max="1235" width="5.73046875" bestFit="1" customWidth="1"/>
    <col min="1236" max="1236" width="6.73046875" bestFit="1" customWidth="1"/>
    <col min="1237" max="1237" width="5.73046875" bestFit="1" customWidth="1"/>
    <col min="1238" max="1238" width="2.73046875" bestFit="1" customWidth="1"/>
    <col min="1239" max="1239" width="8.73046875" bestFit="1" customWidth="1"/>
    <col min="1240" max="1240" width="6.73046875" bestFit="1" customWidth="1"/>
    <col min="1241" max="1241" width="11.73046875" bestFit="1" customWidth="1"/>
    <col min="1242" max="1242" width="4.73046875" bestFit="1" customWidth="1"/>
    <col min="1243" max="1243" width="9.73046875" bestFit="1" customWidth="1"/>
    <col min="1244" max="1244" width="6.73046875" bestFit="1" customWidth="1"/>
    <col min="1245" max="1245" width="7.73046875" bestFit="1" customWidth="1"/>
    <col min="1246" max="1246" width="6.73046875" bestFit="1" customWidth="1"/>
    <col min="1247" max="1247" width="11.73046875" bestFit="1" customWidth="1"/>
    <col min="1248" max="1248" width="2.73046875" bestFit="1" customWidth="1"/>
    <col min="1249" max="1249" width="4.73046875" bestFit="1" customWidth="1"/>
    <col min="1250" max="1250" width="2.73046875" bestFit="1" customWidth="1"/>
    <col min="1251" max="1251" width="11.73046875" bestFit="1" customWidth="1"/>
    <col min="1252" max="1252" width="6.73046875" bestFit="1" customWidth="1"/>
    <col min="1253" max="1253" width="2.73046875" bestFit="1" customWidth="1"/>
    <col min="1254" max="1254" width="6.73046875" bestFit="1" customWidth="1"/>
    <col min="1255" max="1263" width="3.73046875" bestFit="1" customWidth="1"/>
    <col min="1264" max="1264" width="5.73046875" bestFit="1" customWidth="1"/>
    <col min="1265" max="1265" width="3.73046875" bestFit="1" customWidth="1"/>
    <col min="1266" max="1266" width="5.73046875" bestFit="1" customWidth="1"/>
    <col min="1267" max="1280" width="3.73046875" bestFit="1" customWidth="1"/>
    <col min="1281" max="1281" width="5.73046875" bestFit="1" customWidth="1"/>
    <col min="1282" max="1298" width="4.73046875" bestFit="1" customWidth="1"/>
    <col min="1299" max="1299" width="6.73046875" bestFit="1" customWidth="1"/>
    <col min="1300" max="1303" width="4.73046875" bestFit="1" customWidth="1"/>
    <col min="1304" max="1304" width="6.73046875" bestFit="1" customWidth="1"/>
    <col min="1305" max="1318" width="4.73046875" bestFit="1" customWidth="1"/>
    <col min="1319" max="1319" width="6.73046875" bestFit="1" customWidth="1"/>
    <col min="1320" max="1321" width="4.73046875" bestFit="1" customWidth="1"/>
    <col min="1322" max="1323" width="6.73046875" bestFit="1" customWidth="1"/>
    <col min="1324" max="1327" width="4.73046875" bestFit="1" customWidth="1"/>
    <col min="1328" max="1328" width="6.73046875" bestFit="1" customWidth="1"/>
    <col min="1329" max="1329" width="4.73046875" bestFit="1" customWidth="1"/>
    <col min="1330" max="1330" width="5.73046875" bestFit="1" customWidth="1"/>
    <col min="1331" max="1331" width="7.73046875" bestFit="1" customWidth="1"/>
    <col min="1332" max="1332" width="5.73046875" bestFit="1" customWidth="1"/>
    <col min="1333" max="1333" width="7.73046875" bestFit="1" customWidth="1"/>
    <col min="1334" max="1334" width="5.73046875" bestFit="1" customWidth="1"/>
    <col min="1335" max="1335" width="7.73046875" bestFit="1" customWidth="1"/>
    <col min="1336" max="1338" width="5.73046875" bestFit="1" customWidth="1"/>
    <col min="1339" max="1339" width="7.73046875" bestFit="1" customWidth="1"/>
    <col min="1340" max="1341" width="5.73046875" bestFit="1" customWidth="1"/>
    <col min="1342" max="1342" width="7.73046875" bestFit="1" customWidth="1"/>
    <col min="1343" max="1346" width="5.73046875" bestFit="1" customWidth="1"/>
    <col min="1347" max="1349" width="7.73046875" bestFit="1" customWidth="1"/>
    <col min="1350" max="1351" width="5.73046875" bestFit="1" customWidth="1"/>
    <col min="1352" max="1354" width="7.73046875" bestFit="1" customWidth="1"/>
    <col min="1355" max="1356" width="5.73046875" bestFit="1" customWidth="1"/>
    <col min="1357" max="1357" width="7.73046875" bestFit="1" customWidth="1"/>
    <col min="1358" max="1358" width="5.73046875" bestFit="1" customWidth="1"/>
    <col min="1359" max="1359" width="7.73046875" bestFit="1" customWidth="1"/>
    <col min="1360" max="1363" width="5.73046875" bestFit="1" customWidth="1"/>
    <col min="1364" max="1365" width="7.73046875" bestFit="1" customWidth="1"/>
    <col min="1366" max="1367" width="5.73046875" bestFit="1" customWidth="1"/>
    <col min="1368" max="1368" width="6.73046875" bestFit="1" customWidth="1"/>
    <col min="1369" max="1369" width="8.73046875" bestFit="1" customWidth="1"/>
    <col min="1370" max="1371" width="6.73046875" bestFit="1" customWidth="1"/>
    <col min="1372" max="1372" width="8.73046875" bestFit="1" customWidth="1"/>
    <col min="1373" max="1377" width="6.73046875" bestFit="1" customWidth="1"/>
    <col min="1378" max="1378" width="8.73046875" bestFit="1" customWidth="1"/>
    <col min="1379" max="1379" width="6.73046875" bestFit="1" customWidth="1"/>
    <col min="1380" max="1383" width="7.73046875" bestFit="1" customWidth="1"/>
    <col min="1384" max="1384" width="9.796875" bestFit="1" customWidth="1"/>
    <col min="1385" max="1386" width="11.73046875" bestFit="1" customWidth="1"/>
    <col min="1387" max="1387" width="8.73046875" bestFit="1" customWidth="1"/>
    <col min="1388" max="1388" width="7.73046875" bestFit="1" customWidth="1"/>
    <col min="1389" max="1389" width="11.73046875" bestFit="1" customWidth="1"/>
    <col min="1390" max="1390" width="10.73046875" bestFit="1" customWidth="1"/>
    <col min="1391" max="1391" width="7.73046875" bestFit="1" customWidth="1"/>
    <col min="1392" max="1392" width="11.73046875" bestFit="1" customWidth="1"/>
    <col min="1393" max="1393" width="5.73046875" bestFit="1" customWidth="1"/>
    <col min="1394" max="1394" width="6.73046875" bestFit="1" customWidth="1"/>
    <col min="1395" max="1395" width="8.73046875" bestFit="1" customWidth="1"/>
    <col min="1396" max="1396" width="11.73046875" bestFit="1" customWidth="1"/>
    <col min="1397" max="1397" width="5.73046875" bestFit="1" customWidth="1"/>
    <col min="1398" max="1398" width="11.73046875" bestFit="1" customWidth="1"/>
    <col min="1399" max="1399" width="5.73046875" bestFit="1" customWidth="1"/>
    <col min="1400" max="1400" width="6.73046875" bestFit="1" customWidth="1"/>
    <col min="1401" max="1401" width="11.73046875" bestFit="1" customWidth="1"/>
    <col min="1402" max="1402" width="4.73046875" bestFit="1" customWidth="1"/>
    <col min="1403" max="1403" width="11.73046875" bestFit="1" customWidth="1"/>
    <col min="1404" max="1404" width="3.73046875" bestFit="1" customWidth="1"/>
    <col min="1405" max="1405" width="5.73046875" bestFit="1" customWidth="1"/>
    <col min="1406" max="1406" width="11.73046875" bestFit="1" customWidth="1"/>
    <col min="1407" max="1407" width="6.73046875" bestFit="1" customWidth="1"/>
    <col min="1408" max="1408" width="11.73046875" bestFit="1" customWidth="1"/>
    <col min="1409" max="1409" width="5.73046875" bestFit="1" customWidth="1"/>
    <col min="1410" max="1410" width="7.73046875" bestFit="1" customWidth="1"/>
    <col min="1411" max="1411" width="6.73046875" bestFit="1" customWidth="1"/>
    <col min="1412" max="1412" width="4.73046875" bestFit="1" customWidth="1"/>
    <col min="1413" max="1413" width="11.73046875" bestFit="1" customWidth="1"/>
    <col min="1414" max="1414" width="3.73046875" bestFit="1" customWidth="1"/>
    <col min="1415" max="1415" width="4.73046875" bestFit="1" customWidth="1"/>
    <col min="1416" max="1416" width="3.73046875" bestFit="1" customWidth="1"/>
    <col min="1417" max="1417" width="5.73046875" bestFit="1" customWidth="1"/>
    <col min="1418" max="1418" width="11.73046875" bestFit="1" customWidth="1"/>
    <col min="1419" max="1419" width="5.73046875" bestFit="1" customWidth="1"/>
    <col min="1420" max="1422" width="11.73046875" bestFit="1" customWidth="1"/>
    <col min="1423" max="1423" width="6.73046875" bestFit="1" customWidth="1"/>
    <col min="1424" max="1425" width="4.73046875" bestFit="1" customWidth="1"/>
    <col min="1426" max="1426" width="11.73046875" bestFit="1" customWidth="1"/>
    <col min="1427" max="1427" width="4.73046875" bestFit="1" customWidth="1"/>
    <col min="1428" max="1428" width="8.73046875" bestFit="1" customWidth="1"/>
    <col min="1429" max="1430" width="3.73046875" bestFit="1" customWidth="1"/>
    <col min="1431" max="1431" width="4.73046875" bestFit="1" customWidth="1"/>
    <col min="1432" max="1433" width="5.73046875" bestFit="1" customWidth="1"/>
    <col min="1434" max="1434" width="6.73046875" bestFit="1" customWidth="1"/>
    <col min="1435" max="1435" width="8.1328125" bestFit="1" customWidth="1"/>
    <col min="1436" max="1436" width="10.73046875" bestFit="1" customWidth="1"/>
    <col min="1437" max="1437" width="9.73046875" bestFit="1" customWidth="1"/>
    <col min="1438" max="1438" width="11.73046875" bestFit="1" customWidth="1"/>
    <col min="1439" max="1439" width="7.73046875" bestFit="1" customWidth="1"/>
    <col min="1440" max="1441" width="11.73046875" bestFit="1" customWidth="1"/>
    <col min="1442" max="1442" width="7.73046875" bestFit="1" customWidth="1"/>
    <col min="1443" max="1443" width="11.73046875" bestFit="1" customWidth="1"/>
    <col min="1444" max="1445" width="7.73046875" bestFit="1" customWidth="1"/>
    <col min="1446" max="1447" width="6.73046875" bestFit="1" customWidth="1"/>
    <col min="1448" max="1448" width="11.73046875" bestFit="1" customWidth="1"/>
    <col min="1449" max="1449" width="4.73046875" bestFit="1" customWidth="1"/>
    <col min="1450" max="1451" width="6.73046875" bestFit="1" customWidth="1"/>
    <col min="1452" max="1452" width="7.73046875" bestFit="1" customWidth="1"/>
    <col min="1453" max="1453" width="11.73046875" bestFit="1" customWidth="1"/>
    <col min="1454" max="1454" width="5.73046875" bestFit="1" customWidth="1"/>
    <col min="1455" max="1455" width="11.73046875" bestFit="1" customWidth="1"/>
    <col min="1456" max="1456" width="6.73046875" bestFit="1" customWidth="1"/>
    <col min="1457" max="1457" width="5.73046875" bestFit="1" customWidth="1"/>
    <col min="1458" max="1458" width="6.73046875" bestFit="1" customWidth="1"/>
    <col min="1459" max="1459" width="7.73046875" bestFit="1" customWidth="1"/>
    <col min="1460" max="1462" width="11.73046875" bestFit="1" customWidth="1"/>
    <col min="1463" max="1463" width="7.73046875" bestFit="1" customWidth="1"/>
    <col min="1464" max="1464" width="5.73046875" bestFit="1" customWidth="1"/>
    <col min="1465" max="1466" width="11.73046875" bestFit="1" customWidth="1"/>
    <col min="1467" max="1467" width="7.73046875" bestFit="1" customWidth="1"/>
    <col min="1468" max="1468" width="5.73046875" bestFit="1" customWidth="1"/>
    <col min="1469" max="1472" width="6.73046875" bestFit="1" customWidth="1"/>
    <col min="1473" max="1473" width="10.73046875" bestFit="1" customWidth="1"/>
    <col min="1474" max="1474" width="11.73046875" bestFit="1" customWidth="1"/>
    <col min="1475" max="1475" width="6.73046875" bestFit="1" customWidth="1"/>
    <col min="1476" max="1476" width="11.73046875" bestFit="1" customWidth="1"/>
    <col min="1477" max="1477" width="9.73046875" bestFit="1" customWidth="1"/>
    <col min="1478" max="1478" width="7.73046875" bestFit="1" customWidth="1"/>
    <col min="1479" max="1479" width="4.73046875" bestFit="1" customWidth="1"/>
    <col min="1480" max="1482" width="11.73046875" bestFit="1" customWidth="1"/>
    <col min="1483" max="1483" width="8.73046875" bestFit="1" customWidth="1"/>
    <col min="1484" max="1484" width="11.73046875" bestFit="1" customWidth="1"/>
    <col min="1485" max="1486" width="7.73046875" bestFit="1" customWidth="1"/>
    <col min="1487" max="1487" width="6.73046875" bestFit="1" customWidth="1"/>
    <col min="1488" max="1489" width="11.73046875" bestFit="1" customWidth="1"/>
    <col min="1490" max="1490" width="4.73046875" bestFit="1" customWidth="1"/>
    <col min="1491" max="1491" width="10.73046875" bestFit="1" customWidth="1"/>
    <col min="1492" max="1493" width="7.73046875" bestFit="1" customWidth="1"/>
    <col min="1494" max="1494" width="11.73046875" bestFit="1" customWidth="1"/>
    <col min="1495" max="1495" width="7.73046875" bestFit="1" customWidth="1"/>
    <col min="1496" max="1496" width="6.73046875" bestFit="1" customWidth="1"/>
    <col min="1497" max="1498" width="5.73046875" bestFit="1" customWidth="1"/>
    <col min="1499" max="1500" width="11.73046875" bestFit="1" customWidth="1"/>
    <col min="1501" max="1501" width="6.73046875" bestFit="1" customWidth="1"/>
    <col min="1502" max="1503" width="11.73046875" bestFit="1" customWidth="1"/>
    <col min="1504" max="1504" width="7.73046875" bestFit="1" customWidth="1"/>
    <col min="1505" max="1506" width="11.73046875" bestFit="1" customWidth="1"/>
    <col min="1507" max="1507" width="6.73046875" bestFit="1" customWidth="1"/>
    <col min="1508" max="1508" width="7.73046875" bestFit="1" customWidth="1"/>
    <col min="1509" max="1509" width="10.73046875" bestFit="1" customWidth="1"/>
    <col min="1510" max="1510" width="11.73046875" bestFit="1" customWidth="1"/>
    <col min="1511" max="1511" width="6.73046875" bestFit="1" customWidth="1"/>
    <col min="1512" max="1515" width="11.73046875" bestFit="1" customWidth="1"/>
    <col min="1516" max="1516" width="6.73046875" bestFit="1" customWidth="1"/>
    <col min="1517" max="1517" width="7.73046875" bestFit="1" customWidth="1"/>
    <col min="1518" max="1519" width="11.73046875" bestFit="1" customWidth="1"/>
    <col min="1520" max="1521" width="7.73046875" bestFit="1" customWidth="1"/>
    <col min="1522" max="1522" width="8.73046875" bestFit="1" customWidth="1"/>
    <col min="1523" max="1524" width="11.73046875" bestFit="1" customWidth="1"/>
    <col min="1525" max="1525" width="6.73046875" bestFit="1" customWidth="1"/>
    <col min="1526" max="1527" width="11.73046875" bestFit="1" customWidth="1"/>
    <col min="1528" max="1528" width="6.73046875" bestFit="1" customWidth="1"/>
    <col min="1529" max="1529" width="5.73046875" bestFit="1" customWidth="1"/>
    <col min="1530" max="1530" width="6.73046875" bestFit="1" customWidth="1"/>
    <col min="1531" max="1531" width="8.73046875" bestFit="1" customWidth="1"/>
    <col min="1532" max="1532" width="9.73046875" bestFit="1" customWidth="1"/>
    <col min="1533" max="1533" width="6.73046875" bestFit="1" customWidth="1"/>
    <col min="1534" max="1535" width="5.73046875" bestFit="1" customWidth="1"/>
    <col min="1536" max="1536" width="8.73046875" bestFit="1" customWidth="1"/>
    <col min="1537" max="1537" width="11.73046875" bestFit="1" customWidth="1"/>
    <col min="1538" max="1538" width="6.73046875" bestFit="1" customWidth="1"/>
    <col min="1539" max="1539" width="11.73046875" bestFit="1" customWidth="1"/>
    <col min="1540" max="1540" width="6.73046875" bestFit="1" customWidth="1"/>
    <col min="1541" max="1541" width="7.73046875" bestFit="1" customWidth="1"/>
    <col min="1542" max="1543" width="11.73046875" bestFit="1" customWidth="1"/>
    <col min="1544" max="1544" width="6.73046875" bestFit="1" customWidth="1"/>
    <col min="1545" max="1550" width="11.73046875" bestFit="1" customWidth="1"/>
    <col min="1551" max="1551" width="4.73046875" bestFit="1" customWidth="1"/>
    <col min="1552" max="1552" width="6.73046875" bestFit="1" customWidth="1"/>
    <col min="1553" max="1553" width="5.73046875" bestFit="1" customWidth="1"/>
    <col min="1554" max="1554" width="11.73046875" bestFit="1" customWidth="1"/>
    <col min="1555" max="1555" width="6.73046875" bestFit="1" customWidth="1"/>
    <col min="1556" max="1556" width="11.73046875" bestFit="1" customWidth="1"/>
    <col min="1557" max="1558" width="6.73046875" bestFit="1" customWidth="1"/>
    <col min="1559" max="1561" width="11.73046875" bestFit="1" customWidth="1"/>
    <col min="1562" max="1562" width="3.73046875" bestFit="1" customWidth="1"/>
    <col min="1563" max="1563" width="11.73046875" bestFit="1" customWidth="1"/>
    <col min="1564" max="1564" width="6.73046875" bestFit="1" customWidth="1"/>
    <col min="1565" max="1565" width="11.73046875" bestFit="1" customWidth="1"/>
    <col min="1566" max="1566" width="6.73046875" bestFit="1" customWidth="1"/>
    <col min="1567" max="1567" width="8.73046875" bestFit="1" customWidth="1"/>
    <col min="1568" max="1569" width="7.73046875" bestFit="1" customWidth="1"/>
    <col min="1570" max="1570" width="9.73046875" bestFit="1" customWidth="1"/>
    <col min="1571" max="1571" width="11.73046875" bestFit="1" customWidth="1"/>
    <col min="1572" max="1572" width="7.73046875" bestFit="1" customWidth="1"/>
    <col min="1573" max="1573" width="5.73046875" bestFit="1" customWidth="1"/>
    <col min="1574" max="1574" width="7.73046875" bestFit="1" customWidth="1"/>
    <col min="1575" max="1575" width="6.73046875" bestFit="1" customWidth="1"/>
    <col min="1576" max="1579" width="11.73046875" bestFit="1" customWidth="1"/>
    <col min="1580" max="1580" width="5.73046875" bestFit="1" customWidth="1"/>
    <col min="1581" max="1582" width="6.73046875" bestFit="1" customWidth="1"/>
    <col min="1583" max="1583" width="8.73046875" bestFit="1" customWidth="1"/>
    <col min="1584" max="1584" width="11.73046875" bestFit="1" customWidth="1"/>
    <col min="1585" max="1585" width="6.73046875" bestFit="1" customWidth="1"/>
    <col min="1586" max="1586" width="5.73046875" bestFit="1" customWidth="1"/>
    <col min="1587" max="1588" width="7.73046875" bestFit="1" customWidth="1"/>
    <col min="1589" max="1590" width="5.73046875" bestFit="1" customWidth="1"/>
    <col min="1591" max="1593" width="11.73046875" bestFit="1" customWidth="1"/>
    <col min="1594" max="1594" width="7.73046875" bestFit="1" customWidth="1"/>
    <col min="1595" max="1596" width="11.73046875" bestFit="1" customWidth="1"/>
    <col min="1597" max="1597" width="4.73046875" bestFit="1" customWidth="1"/>
    <col min="1598" max="1599" width="7.73046875" bestFit="1" customWidth="1"/>
    <col min="1600" max="1600" width="8.73046875" bestFit="1" customWidth="1"/>
    <col min="1601" max="1601" width="6.73046875" bestFit="1" customWidth="1"/>
    <col min="1602" max="1602" width="7.73046875" bestFit="1" customWidth="1"/>
    <col min="1603" max="1603" width="9.73046875" bestFit="1" customWidth="1"/>
    <col min="1604" max="1604" width="11.73046875" bestFit="1" customWidth="1"/>
    <col min="1605" max="1605" width="6.73046875" bestFit="1" customWidth="1"/>
    <col min="1606" max="1606" width="11.73046875" bestFit="1" customWidth="1"/>
    <col min="1607" max="1607" width="7.73046875" bestFit="1" customWidth="1"/>
    <col min="1608" max="1608" width="9.73046875" bestFit="1" customWidth="1"/>
    <col min="1609" max="1609" width="11.73046875" bestFit="1" customWidth="1"/>
    <col min="1610" max="1610" width="8.73046875" bestFit="1" customWidth="1"/>
    <col min="1611" max="1612" width="11.73046875" bestFit="1" customWidth="1"/>
    <col min="1613" max="1613" width="5.73046875" bestFit="1" customWidth="1"/>
    <col min="1614" max="1615" width="11.73046875" bestFit="1" customWidth="1"/>
    <col min="1616" max="1616" width="6.73046875" bestFit="1" customWidth="1"/>
    <col min="1617" max="1617" width="11.73046875" bestFit="1" customWidth="1"/>
    <col min="1618" max="1618" width="5.73046875" bestFit="1" customWidth="1"/>
    <col min="1619" max="1620" width="11.73046875" bestFit="1" customWidth="1"/>
    <col min="1621" max="1621" width="9.73046875" bestFit="1" customWidth="1"/>
    <col min="1622" max="1622" width="7.73046875" bestFit="1" customWidth="1"/>
    <col min="1623" max="1623" width="11.73046875" bestFit="1" customWidth="1"/>
    <col min="1624" max="1624" width="6.73046875" bestFit="1" customWidth="1"/>
    <col min="1625" max="1626" width="11.73046875" bestFit="1" customWidth="1"/>
    <col min="1627" max="1627" width="6.73046875" bestFit="1" customWidth="1"/>
    <col min="1628" max="1628" width="7.73046875" bestFit="1" customWidth="1"/>
    <col min="1629" max="1629" width="5.73046875" bestFit="1" customWidth="1"/>
    <col min="1630" max="1632" width="11.73046875" bestFit="1" customWidth="1"/>
    <col min="1633" max="1634" width="6.73046875" bestFit="1" customWidth="1"/>
    <col min="1635" max="1635" width="11.73046875" bestFit="1" customWidth="1"/>
    <col min="1636" max="1636" width="5.73046875" bestFit="1" customWidth="1"/>
    <col min="1637" max="1637" width="8.73046875" bestFit="1" customWidth="1"/>
    <col min="1638" max="1638" width="4.73046875" bestFit="1" customWidth="1"/>
    <col min="1639" max="1640" width="6.73046875" bestFit="1" customWidth="1"/>
    <col min="1641" max="1641" width="11.73046875" bestFit="1" customWidth="1"/>
    <col min="1642" max="1642" width="6.73046875" bestFit="1" customWidth="1"/>
    <col min="1643" max="1643" width="11.73046875" bestFit="1" customWidth="1"/>
    <col min="1644" max="1644" width="7.73046875" bestFit="1" customWidth="1"/>
    <col min="1645" max="1645" width="11.73046875" bestFit="1" customWidth="1"/>
    <col min="1646" max="1646" width="7.73046875" bestFit="1" customWidth="1"/>
    <col min="1647" max="1647" width="11.73046875" bestFit="1" customWidth="1"/>
    <col min="1648" max="1648" width="6.73046875" bestFit="1" customWidth="1"/>
    <col min="1649" max="1649" width="11.73046875" bestFit="1" customWidth="1"/>
    <col min="1650" max="1650" width="5.73046875" bestFit="1" customWidth="1"/>
    <col min="1651" max="1652" width="11.73046875" bestFit="1" customWidth="1"/>
    <col min="1653" max="1653" width="6.73046875" bestFit="1" customWidth="1"/>
    <col min="1654" max="1654" width="4.73046875" bestFit="1" customWidth="1"/>
    <col min="1655" max="1656" width="11.73046875" bestFit="1" customWidth="1"/>
    <col min="1657" max="1658" width="5.73046875" bestFit="1" customWidth="1"/>
    <col min="1659" max="1659" width="11.73046875" bestFit="1" customWidth="1"/>
    <col min="1660" max="1660" width="7.73046875" bestFit="1" customWidth="1"/>
    <col min="1661" max="1662" width="11.73046875" bestFit="1" customWidth="1"/>
    <col min="1663" max="1663" width="7.73046875" bestFit="1" customWidth="1"/>
    <col min="1664" max="1666" width="11.73046875" bestFit="1" customWidth="1"/>
    <col min="1667" max="1667" width="6.73046875" bestFit="1" customWidth="1"/>
    <col min="1668" max="1671" width="11.73046875" bestFit="1" customWidth="1"/>
    <col min="1672" max="1672" width="6.73046875" bestFit="1" customWidth="1"/>
    <col min="1673" max="1679" width="11.73046875" bestFit="1" customWidth="1"/>
    <col min="1680" max="1680" width="6.73046875" bestFit="1" customWidth="1"/>
    <col min="1681" max="1681" width="3.73046875" bestFit="1" customWidth="1"/>
    <col min="1682" max="1682" width="6.73046875" bestFit="1" customWidth="1"/>
    <col min="1683" max="1683" width="5.73046875" bestFit="1" customWidth="1"/>
    <col min="1684" max="1684" width="11.73046875" bestFit="1" customWidth="1"/>
    <col min="1685" max="1685" width="6.73046875" bestFit="1" customWidth="1"/>
    <col min="1686" max="1686" width="11.73046875" bestFit="1" customWidth="1"/>
    <col min="1687" max="1687" width="6.73046875" bestFit="1" customWidth="1"/>
    <col min="1688" max="1688" width="11.73046875" bestFit="1" customWidth="1"/>
    <col min="1689" max="1689" width="8.73046875" bestFit="1" customWidth="1"/>
    <col min="1690" max="1690" width="11.73046875" bestFit="1" customWidth="1"/>
    <col min="1691" max="1691" width="6.73046875" bestFit="1" customWidth="1"/>
    <col min="1692" max="1692" width="11.73046875" bestFit="1" customWidth="1"/>
    <col min="1693" max="1695" width="8.73046875" bestFit="1" customWidth="1"/>
    <col min="1696" max="1696" width="11.73046875" bestFit="1" customWidth="1"/>
    <col min="1697" max="1697" width="8.73046875" bestFit="1" customWidth="1"/>
    <col min="1698" max="1699" width="6.73046875" bestFit="1" customWidth="1"/>
    <col min="1700" max="1700" width="7.73046875" bestFit="1" customWidth="1"/>
    <col min="1701" max="1703" width="11.73046875" bestFit="1" customWidth="1"/>
    <col min="1704" max="1704" width="5.73046875" bestFit="1" customWidth="1"/>
    <col min="1705" max="1705" width="7.73046875" bestFit="1" customWidth="1"/>
    <col min="1706" max="1707" width="11.73046875" bestFit="1" customWidth="1"/>
    <col min="1708" max="1708" width="5.73046875" bestFit="1" customWidth="1"/>
    <col min="1709" max="1710" width="6.73046875" bestFit="1" customWidth="1"/>
    <col min="1711" max="1711" width="11.73046875" bestFit="1" customWidth="1"/>
    <col min="1712" max="1712" width="7.73046875" bestFit="1" customWidth="1"/>
    <col min="1713" max="1717" width="11.73046875" bestFit="1" customWidth="1"/>
    <col min="1718" max="1718" width="7.73046875" bestFit="1" customWidth="1"/>
    <col min="1719" max="1719" width="6.73046875" bestFit="1" customWidth="1"/>
    <col min="1720" max="1720" width="10.73046875" bestFit="1" customWidth="1"/>
    <col min="1721" max="1721" width="11.73046875" bestFit="1" customWidth="1"/>
    <col min="1722" max="1722" width="9.73046875" bestFit="1" customWidth="1"/>
    <col min="1723" max="1723" width="11.73046875" bestFit="1" customWidth="1"/>
    <col min="1724" max="1724" width="9.73046875" bestFit="1" customWidth="1"/>
    <col min="1725" max="1725" width="10.73046875" bestFit="1" customWidth="1"/>
    <col min="1726" max="1726" width="6.73046875" bestFit="1" customWidth="1"/>
    <col min="1727" max="1727" width="7.73046875" bestFit="1" customWidth="1"/>
    <col min="1728" max="1729" width="6.73046875" bestFit="1" customWidth="1"/>
    <col min="1730" max="1731" width="11.73046875" bestFit="1" customWidth="1"/>
    <col min="1732" max="1732" width="5.73046875" bestFit="1" customWidth="1"/>
    <col min="1733" max="1733" width="11.73046875" bestFit="1" customWidth="1"/>
    <col min="1734" max="1734" width="6.73046875" bestFit="1" customWidth="1"/>
    <col min="1735" max="1735" width="8.73046875" bestFit="1" customWidth="1"/>
    <col min="1736" max="1736" width="6.73046875" bestFit="1" customWidth="1"/>
    <col min="1737" max="1738" width="5.73046875" bestFit="1" customWidth="1"/>
    <col min="1739" max="1741" width="11.73046875" bestFit="1" customWidth="1"/>
    <col min="1742" max="1742" width="7.73046875" bestFit="1" customWidth="1"/>
    <col min="1743" max="1743" width="11.73046875" bestFit="1" customWidth="1"/>
    <col min="1744" max="1744" width="4.73046875" bestFit="1" customWidth="1"/>
    <col min="1745" max="1745" width="7.73046875" bestFit="1" customWidth="1"/>
    <col min="1746" max="1746" width="11.73046875" bestFit="1" customWidth="1"/>
    <col min="1747" max="1747" width="8.73046875" bestFit="1" customWidth="1"/>
    <col min="1748" max="1748" width="6.73046875" bestFit="1" customWidth="1"/>
    <col min="1749" max="1749" width="11.73046875" bestFit="1" customWidth="1"/>
    <col min="1750" max="1750" width="5.73046875" bestFit="1" customWidth="1"/>
    <col min="1751" max="1751" width="11.73046875" bestFit="1" customWidth="1"/>
    <col min="1752" max="1752" width="7.73046875" bestFit="1" customWidth="1"/>
    <col min="1753" max="1754" width="6.73046875" bestFit="1" customWidth="1"/>
    <col min="1755" max="1755" width="4.73046875" bestFit="1" customWidth="1"/>
    <col min="1756" max="1756" width="6.73046875" bestFit="1" customWidth="1"/>
    <col min="1757" max="1757" width="5.73046875" bestFit="1" customWidth="1"/>
    <col min="1758" max="1759" width="7.73046875" bestFit="1" customWidth="1"/>
    <col min="1760" max="1760" width="5.73046875" bestFit="1" customWidth="1"/>
    <col min="1761" max="1761" width="9.73046875" bestFit="1" customWidth="1"/>
    <col min="1762" max="1763" width="11.73046875" bestFit="1" customWidth="1"/>
    <col min="1764" max="1764" width="8.73046875" bestFit="1" customWidth="1"/>
    <col min="1765" max="1765" width="5.73046875" bestFit="1" customWidth="1"/>
    <col min="1766" max="1766" width="4.73046875" bestFit="1" customWidth="1"/>
    <col min="1767" max="1769" width="11.73046875" bestFit="1" customWidth="1"/>
    <col min="1770" max="1770" width="9.73046875" bestFit="1" customWidth="1"/>
    <col min="1771" max="1773" width="11.73046875" bestFit="1" customWidth="1"/>
    <col min="1774" max="1774" width="5.73046875" bestFit="1" customWidth="1"/>
    <col min="1775" max="1775" width="11.73046875" bestFit="1" customWidth="1"/>
    <col min="1776" max="1776" width="8.73046875" bestFit="1" customWidth="1"/>
    <col min="1777" max="1777" width="5.73046875" bestFit="1" customWidth="1"/>
    <col min="1778" max="1778" width="6.73046875" bestFit="1" customWidth="1"/>
    <col min="1779" max="1781" width="11.73046875" bestFit="1" customWidth="1"/>
    <col min="1782" max="1782" width="4.73046875" bestFit="1" customWidth="1"/>
    <col min="1783" max="1783" width="11.73046875" bestFit="1" customWidth="1"/>
    <col min="1784" max="1784" width="8.73046875" bestFit="1" customWidth="1"/>
    <col min="1785" max="1785" width="6.73046875" bestFit="1" customWidth="1"/>
    <col min="1786" max="1787" width="11.73046875" bestFit="1" customWidth="1"/>
    <col min="1788" max="1788" width="6.73046875" bestFit="1" customWidth="1"/>
    <col min="1789" max="1789" width="5.73046875" bestFit="1" customWidth="1"/>
    <col min="1790" max="1790" width="6.73046875" bestFit="1" customWidth="1"/>
    <col min="1791" max="1793" width="11.73046875" bestFit="1" customWidth="1"/>
    <col min="1794" max="1794" width="5.73046875" bestFit="1" customWidth="1"/>
    <col min="1795" max="1795" width="6.73046875" bestFit="1" customWidth="1"/>
    <col min="1796" max="1796" width="8.73046875" bestFit="1" customWidth="1"/>
    <col min="1797" max="1797" width="7.73046875" bestFit="1" customWidth="1"/>
    <col min="1798" max="1798" width="5.73046875" bestFit="1" customWidth="1"/>
    <col min="1799" max="1799" width="6.73046875" bestFit="1" customWidth="1"/>
    <col min="1800" max="1800" width="11.73046875" bestFit="1" customWidth="1"/>
    <col min="1801" max="1802" width="6.73046875" bestFit="1" customWidth="1"/>
    <col min="1803" max="1803" width="5.73046875" bestFit="1" customWidth="1"/>
    <col min="1804" max="1804" width="11.73046875" bestFit="1" customWidth="1"/>
    <col min="1805" max="1805" width="6.73046875" bestFit="1" customWidth="1"/>
    <col min="1806" max="1806" width="5.73046875" bestFit="1" customWidth="1"/>
    <col min="1807" max="1807" width="7.73046875" bestFit="1" customWidth="1"/>
    <col min="1808" max="1808" width="3.73046875" bestFit="1" customWidth="1"/>
    <col min="1809" max="1809" width="6.73046875" bestFit="1" customWidth="1"/>
    <col min="1810" max="1810" width="11.73046875" bestFit="1" customWidth="1"/>
    <col min="1811" max="1812" width="6.73046875" bestFit="1" customWidth="1"/>
    <col min="1813" max="1813" width="11.73046875" bestFit="1" customWidth="1"/>
    <col min="1814" max="1814" width="5.73046875" bestFit="1" customWidth="1"/>
    <col min="1815" max="1816" width="11.73046875" bestFit="1" customWidth="1"/>
    <col min="1817" max="1817" width="7.73046875" bestFit="1" customWidth="1"/>
    <col min="1818" max="1818" width="6.73046875" bestFit="1" customWidth="1"/>
    <col min="1819" max="1819" width="11.73046875" bestFit="1" customWidth="1"/>
    <col min="1820" max="1820" width="10.73046875" bestFit="1" customWidth="1"/>
    <col min="1821" max="1821" width="5.73046875" bestFit="1" customWidth="1"/>
    <col min="1822" max="1822" width="7.73046875" bestFit="1" customWidth="1"/>
    <col min="1823" max="1823" width="5.73046875" bestFit="1" customWidth="1"/>
    <col min="1824" max="1824" width="7.73046875" bestFit="1" customWidth="1"/>
    <col min="1825" max="1825" width="6.73046875" bestFit="1" customWidth="1"/>
    <col min="1826" max="1826" width="8.73046875" bestFit="1" customWidth="1"/>
    <col min="1827" max="1827" width="11.73046875" bestFit="1" customWidth="1"/>
    <col min="1828" max="1829" width="6.73046875" bestFit="1" customWidth="1"/>
    <col min="1830" max="1830" width="11.73046875" bestFit="1" customWidth="1"/>
    <col min="1831" max="1831" width="10.73046875" bestFit="1" customWidth="1"/>
    <col min="1832" max="1832" width="11.73046875" bestFit="1" customWidth="1"/>
    <col min="1833" max="1833" width="5.73046875" bestFit="1" customWidth="1"/>
    <col min="1834" max="1834" width="6.73046875" bestFit="1" customWidth="1"/>
    <col min="1835" max="1835" width="11.73046875" bestFit="1" customWidth="1"/>
    <col min="1836" max="1837" width="6.73046875" bestFit="1" customWidth="1"/>
    <col min="1838" max="1838" width="7.73046875" bestFit="1" customWidth="1"/>
    <col min="1839" max="1839" width="6.73046875" bestFit="1" customWidth="1"/>
    <col min="1840" max="1840" width="11.73046875" bestFit="1" customWidth="1"/>
    <col min="1841" max="1841" width="6.73046875" bestFit="1" customWidth="1"/>
    <col min="1842" max="1845" width="11.73046875" bestFit="1" customWidth="1"/>
    <col min="1846" max="1846" width="8.73046875" bestFit="1" customWidth="1"/>
    <col min="1847" max="1853" width="11.73046875" bestFit="1" customWidth="1"/>
    <col min="1854" max="1854" width="5.73046875" bestFit="1" customWidth="1"/>
    <col min="1855" max="1855" width="6.73046875" bestFit="1" customWidth="1"/>
    <col min="1856" max="1856" width="8.73046875" bestFit="1" customWidth="1"/>
    <col min="1857" max="1858" width="11.73046875" bestFit="1" customWidth="1"/>
    <col min="1859" max="1859" width="5.73046875" bestFit="1" customWidth="1"/>
    <col min="1860" max="1860" width="6.73046875" bestFit="1" customWidth="1"/>
    <col min="1861" max="1862" width="11.73046875" bestFit="1" customWidth="1"/>
    <col min="1863" max="1863" width="9.73046875" bestFit="1" customWidth="1"/>
    <col min="1864" max="1865" width="5.73046875" bestFit="1" customWidth="1"/>
    <col min="1866" max="1866" width="11.73046875" bestFit="1" customWidth="1"/>
    <col min="1867" max="1867" width="5.73046875" bestFit="1" customWidth="1"/>
    <col min="1868" max="1872" width="11.73046875" bestFit="1" customWidth="1"/>
    <col min="1873" max="1873" width="6.73046875" bestFit="1" customWidth="1"/>
    <col min="1874" max="1874" width="11.73046875" bestFit="1" customWidth="1"/>
    <col min="1875" max="1875" width="10.73046875" bestFit="1" customWidth="1"/>
    <col min="1876" max="1876" width="5.73046875" bestFit="1" customWidth="1"/>
    <col min="1877" max="1877" width="11.73046875" bestFit="1" customWidth="1"/>
    <col min="1878" max="1878" width="8.73046875" bestFit="1" customWidth="1"/>
    <col min="1879" max="1881" width="11.73046875" bestFit="1" customWidth="1"/>
    <col min="1882" max="1882" width="6.73046875" bestFit="1" customWidth="1"/>
    <col min="1883" max="1883" width="11.73046875" bestFit="1" customWidth="1"/>
    <col min="1884" max="1885" width="5.73046875" bestFit="1" customWidth="1"/>
    <col min="1886" max="1886" width="7.73046875" bestFit="1" customWidth="1"/>
    <col min="1887" max="1890" width="11.73046875" bestFit="1" customWidth="1"/>
    <col min="1891" max="1891" width="5.73046875" bestFit="1" customWidth="1"/>
    <col min="1892" max="1892" width="7.73046875" bestFit="1" customWidth="1"/>
    <col min="1893" max="1893" width="11.73046875" bestFit="1" customWidth="1"/>
    <col min="1894" max="1894" width="8.73046875" bestFit="1" customWidth="1"/>
    <col min="1895" max="1895" width="11.73046875" bestFit="1" customWidth="1"/>
    <col min="1896" max="1896" width="6.73046875" bestFit="1" customWidth="1"/>
    <col min="1897" max="1897" width="3.73046875" bestFit="1" customWidth="1"/>
    <col min="1898" max="1898" width="8.73046875" bestFit="1" customWidth="1"/>
    <col min="1899" max="1899" width="9.73046875" bestFit="1" customWidth="1"/>
    <col min="1900" max="1900" width="5.73046875" bestFit="1" customWidth="1"/>
    <col min="1901" max="1901" width="11.73046875" bestFit="1" customWidth="1"/>
    <col min="1902" max="1902" width="10.73046875" bestFit="1" customWidth="1"/>
    <col min="1903" max="1904" width="11.73046875" bestFit="1" customWidth="1"/>
    <col min="1905" max="1905" width="6.73046875" bestFit="1" customWidth="1"/>
    <col min="1906" max="1909" width="11.73046875" bestFit="1" customWidth="1"/>
    <col min="1910" max="1910" width="5.73046875" bestFit="1" customWidth="1"/>
    <col min="1911" max="1911" width="11.73046875" bestFit="1" customWidth="1"/>
    <col min="1912" max="1913" width="6.73046875" bestFit="1" customWidth="1"/>
    <col min="1914" max="1914" width="9.73046875" bestFit="1" customWidth="1"/>
    <col min="1915" max="1915" width="11.73046875" bestFit="1" customWidth="1"/>
    <col min="1916" max="1916" width="5.73046875" bestFit="1" customWidth="1"/>
    <col min="1917" max="1918" width="11.73046875" bestFit="1" customWidth="1"/>
    <col min="1919" max="1919" width="5.73046875" bestFit="1" customWidth="1"/>
    <col min="1920" max="1920" width="9.73046875" bestFit="1" customWidth="1"/>
    <col min="1921" max="1925" width="11.73046875" bestFit="1" customWidth="1"/>
    <col min="1926" max="1926" width="6.73046875" bestFit="1" customWidth="1"/>
    <col min="1927" max="1927" width="4.73046875" bestFit="1" customWidth="1"/>
    <col min="1928" max="1928" width="6.73046875" bestFit="1" customWidth="1"/>
    <col min="1929" max="1929" width="5.73046875" bestFit="1" customWidth="1"/>
    <col min="1930" max="1932" width="11.73046875" bestFit="1" customWidth="1"/>
    <col min="1933" max="1934" width="6.73046875" bestFit="1" customWidth="1"/>
    <col min="1935" max="1936" width="11.73046875" bestFit="1" customWidth="1"/>
    <col min="1937" max="1937" width="6.73046875" bestFit="1" customWidth="1"/>
    <col min="1938" max="1938" width="4.73046875" bestFit="1" customWidth="1"/>
    <col min="1939" max="1940" width="6.73046875" bestFit="1" customWidth="1"/>
    <col min="1941" max="1941" width="5.73046875" bestFit="1" customWidth="1"/>
    <col min="1942" max="1942" width="8.73046875" bestFit="1" customWidth="1"/>
    <col min="1943" max="1943" width="11.73046875" bestFit="1" customWidth="1"/>
    <col min="1944" max="1944" width="5.73046875" bestFit="1" customWidth="1"/>
    <col min="1945" max="1945" width="11.73046875" bestFit="1" customWidth="1"/>
    <col min="1946" max="1947" width="6.73046875" bestFit="1" customWidth="1"/>
    <col min="1948" max="1948" width="8.73046875" bestFit="1" customWidth="1"/>
    <col min="1949" max="1949" width="4.73046875" bestFit="1" customWidth="1"/>
    <col min="1950" max="1950" width="7.73046875" bestFit="1" customWidth="1"/>
    <col min="1951" max="1953" width="11.73046875" bestFit="1" customWidth="1"/>
    <col min="1954" max="1955" width="6.73046875" bestFit="1" customWidth="1"/>
    <col min="1956" max="1956" width="7.73046875" bestFit="1" customWidth="1"/>
    <col min="1957" max="1957" width="9.73046875" bestFit="1" customWidth="1"/>
    <col min="1958" max="1958" width="6.73046875" bestFit="1" customWidth="1"/>
    <col min="1959" max="1959" width="5.73046875" bestFit="1" customWidth="1"/>
    <col min="1960" max="1960" width="4.73046875" bestFit="1" customWidth="1"/>
    <col min="1961" max="1963" width="11.73046875" bestFit="1" customWidth="1"/>
    <col min="1964" max="1964" width="5.73046875" bestFit="1" customWidth="1"/>
    <col min="1965" max="1965" width="11.73046875" bestFit="1" customWidth="1"/>
    <col min="1966" max="1966" width="5.73046875" bestFit="1" customWidth="1"/>
    <col min="1967" max="1967" width="11.73046875" bestFit="1" customWidth="1"/>
    <col min="1968" max="1970" width="6.73046875" bestFit="1" customWidth="1"/>
    <col min="1971" max="1972" width="5.73046875" bestFit="1" customWidth="1"/>
    <col min="1973" max="1974" width="11.73046875" bestFit="1" customWidth="1"/>
    <col min="1975" max="1975" width="6.73046875" bestFit="1" customWidth="1"/>
    <col min="1976" max="1976" width="4.73046875" bestFit="1" customWidth="1"/>
    <col min="1977" max="1977" width="11.73046875" bestFit="1" customWidth="1"/>
    <col min="1978" max="1978" width="6.73046875" bestFit="1" customWidth="1"/>
    <col min="1979" max="1979" width="5.73046875" bestFit="1" customWidth="1"/>
    <col min="1980" max="1980" width="11.73046875" bestFit="1" customWidth="1"/>
    <col min="1981" max="1981" width="6.73046875" bestFit="1" customWidth="1"/>
    <col min="1982" max="1982" width="5.73046875" bestFit="1" customWidth="1"/>
    <col min="1983" max="1983" width="7.73046875" bestFit="1" customWidth="1"/>
    <col min="1984" max="1984" width="11.73046875" bestFit="1" customWidth="1"/>
    <col min="1985" max="1985" width="10.73046875" bestFit="1" customWidth="1"/>
    <col min="1986" max="1986" width="11.73046875" bestFit="1" customWidth="1"/>
    <col min="1987" max="1987" width="3.73046875" bestFit="1" customWidth="1"/>
    <col min="1988" max="1988" width="11.73046875" bestFit="1" customWidth="1"/>
    <col min="1989" max="1990" width="6.73046875" bestFit="1" customWidth="1"/>
    <col min="1991" max="1992" width="7.73046875" bestFit="1" customWidth="1"/>
    <col min="1993" max="1993" width="10.73046875" bestFit="1" customWidth="1"/>
    <col min="1994" max="1994" width="8.73046875" bestFit="1" customWidth="1"/>
    <col min="1995" max="1995" width="11.73046875" bestFit="1" customWidth="1"/>
    <col min="1996" max="1996" width="5.73046875" bestFit="1" customWidth="1"/>
    <col min="1997" max="1997" width="11.73046875" bestFit="1" customWidth="1"/>
    <col min="1998" max="2000" width="6.73046875" bestFit="1" customWidth="1"/>
    <col min="2001" max="2001" width="5.73046875" bestFit="1" customWidth="1"/>
    <col min="2002" max="2002" width="8.73046875" bestFit="1" customWidth="1"/>
    <col min="2003" max="2003" width="5.73046875" bestFit="1" customWidth="1"/>
    <col min="2004" max="2005" width="11.73046875" bestFit="1" customWidth="1"/>
    <col min="2006" max="2006" width="5.73046875" bestFit="1" customWidth="1"/>
    <col min="2007" max="2007" width="11.73046875" bestFit="1" customWidth="1"/>
    <col min="2008" max="2008" width="5.73046875" bestFit="1" customWidth="1"/>
    <col min="2009" max="2009" width="8.73046875" bestFit="1" customWidth="1"/>
    <col min="2010" max="2010" width="5.73046875" bestFit="1" customWidth="1"/>
    <col min="2011" max="2011" width="11.73046875" bestFit="1" customWidth="1"/>
    <col min="2012" max="2012" width="6.73046875" bestFit="1" customWidth="1"/>
    <col min="2013" max="2013" width="5.73046875" bestFit="1" customWidth="1"/>
    <col min="2014" max="2015" width="6.73046875" bestFit="1" customWidth="1"/>
    <col min="2016" max="2016" width="5.73046875" bestFit="1" customWidth="1"/>
    <col min="2017" max="2017" width="7.73046875" bestFit="1" customWidth="1"/>
    <col min="2018" max="2018" width="8.73046875" bestFit="1" customWidth="1"/>
    <col min="2019" max="2019" width="6.73046875" bestFit="1" customWidth="1"/>
    <col min="2020" max="2020" width="8.73046875" bestFit="1" customWidth="1"/>
    <col min="2021" max="2021" width="11.73046875" bestFit="1" customWidth="1"/>
    <col min="2022" max="2022" width="4.73046875" bestFit="1" customWidth="1"/>
    <col min="2023" max="2023" width="8.73046875" bestFit="1" customWidth="1"/>
    <col min="2024" max="2024" width="11.73046875" bestFit="1" customWidth="1"/>
    <col min="2025" max="2025" width="6.73046875" bestFit="1" customWidth="1"/>
    <col min="2026" max="2026" width="10.73046875" bestFit="1" customWidth="1"/>
    <col min="2027" max="2027" width="11.73046875" bestFit="1" customWidth="1"/>
    <col min="2028" max="2028" width="5.73046875" bestFit="1" customWidth="1"/>
    <col min="2029" max="2029" width="11.73046875" bestFit="1" customWidth="1"/>
    <col min="2030" max="2030" width="5.73046875" bestFit="1" customWidth="1"/>
    <col min="2031" max="2031" width="8.73046875" bestFit="1" customWidth="1"/>
    <col min="2032" max="2032" width="7.73046875" bestFit="1" customWidth="1"/>
    <col min="2033" max="2034" width="5.73046875" bestFit="1" customWidth="1"/>
    <col min="2035" max="2035" width="7.73046875" bestFit="1" customWidth="1"/>
    <col min="2036" max="2036" width="4.73046875" bestFit="1" customWidth="1"/>
    <col min="2037" max="2037" width="11.73046875" bestFit="1" customWidth="1"/>
    <col min="2038" max="2038" width="6.73046875" bestFit="1" customWidth="1"/>
    <col min="2039" max="2039" width="5.73046875" bestFit="1" customWidth="1"/>
    <col min="2040" max="2044" width="11.73046875" bestFit="1" customWidth="1"/>
    <col min="2045" max="2045" width="9.73046875" bestFit="1" customWidth="1"/>
    <col min="2046" max="2046" width="5.73046875" bestFit="1" customWidth="1"/>
    <col min="2047" max="2047" width="7.73046875" bestFit="1" customWidth="1"/>
    <col min="2048" max="2048" width="5.73046875" bestFit="1" customWidth="1"/>
    <col min="2049" max="2049" width="11.73046875" bestFit="1" customWidth="1"/>
    <col min="2050" max="2050" width="6.73046875" bestFit="1" customWidth="1"/>
    <col min="2051" max="2052" width="11.73046875" bestFit="1" customWidth="1"/>
    <col min="2053" max="2053" width="6.73046875" bestFit="1" customWidth="1"/>
    <col min="2054" max="2054" width="11.73046875" bestFit="1" customWidth="1"/>
    <col min="2055" max="2055" width="9.73046875" bestFit="1" customWidth="1"/>
    <col min="2056" max="2056" width="6.73046875" bestFit="1" customWidth="1"/>
    <col min="2057" max="2058" width="11.73046875" bestFit="1" customWidth="1"/>
    <col min="2059" max="2059" width="6.73046875" bestFit="1" customWidth="1"/>
    <col min="2060" max="2061" width="11.73046875" bestFit="1" customWidth="1"/>
    <col min="2062" max="2062" width="5.73046875" bestFit="1" customWidth="1"/>
    <col min="2063" max="2064" width="11.73046875" bestFit="1" customWidth="1"/>
    <col min="2065" max="2065" width="8.73046875" bestFit="1" customWidth="1"/>
    <col min="2066" max="2066" width="10.73046875" bestFit="1" customWidth="1"/>
    <col min="2067" max="2067" width="8.73046875" bestFit="1" customWidth="1"/>
    <col min="2068" max="2069" width="6.73046875" bestFit="1" customWidth="1"/>
    <col min="2070" max="2070" width="4.73046875" bestFit="1" customWidth="1"/>
    <col min="2071" max="2071" width="8.73046875" bestFit="1" customWidth="1"/>
    <col min="2072" max="2074" width="11.73046875" bestFit="1" customWidth="1"/>
    <col min="2075" max="2075" width="3.73046875" bestFit="1" customWidth="1"/>
    <col min="2076" max="2076" width="5.73046875" bestFit="1" customWidth="1"/>
    <col min="2077" max="2077" width="6.73046875" bestFit="1" customWidth="1"/>
    <col min="2078" max="2078" width="5.73046875" bestFit="1" customWidth="1"/>
    <col min="2079" max="2079" width="9.73046875" bestFit="1" customWidth="1"/>
    <col min="2080" max="2080" width="11.73046875" bestFit="1" customWidth="1"/>
    <col min="2081" max="2081" width="5.73046875" bestFit="1" customWidth="1"/>
    <col min="2082" max="2082" width="11.73046875" bestFit="1" customWidth="1"/>
    <col min="2083" max="2083" width="5.73046875" bestFit="1" customWidth="1"/>
    <col min="2084" max="2084" width="4.73046875" bestFit="1" customWidth="1"/>
    <col min="2085" max="2086" width="11.73046875" bestFit="1" customWidth="1"/>
    <col min="2087" max="2087" width="5.73046875" bestFit="1" customWidth="1"/>
    <col min="2088" max="2088" width="6.73046875" bestFit="1" customWidth="1"/>
    <col min="2089" max="2089" width="11.73046875" bestFit="1" customWidth="1"/>
    <col min="2090" max="2090" width="5.73046875" bestFit="1" customWidth="1"/>
    <col min="2091" max="2091" width="8.73046875" bestFit="1" customWidth="1"/>
    <col min="2092" max="2092" width="11.73046875" bestFit="1" customWidth="1"/>
    <col min="2093" max="2093" width="4.73046875" bestFit="1" customWidth="1"/>
    <col min="2094" max="2096" width="11.73046875" bestFit="1" customWidth="1"/>
    <col min="2097" max="2097" width="5.73046875" bestFit="1" customWidth="1"/>
    <col min="2098" max="2098" width="7.73046875" bestFit="1" customWidth="1"/>
    <col min="2099" max="2099" width="11.73046875" bestFit="1" customWidth="1"/>
    <col min="2100" max="2100" width="6.73046875" bestFit="1" customWidth="1"/>
    <col min="2101" max="2103" width="11.73046875" bestFit="1" customWidth="1"/>
    <col min="2104" max="2105" width="6.73046875" bestFit="1" customWidth="1"/>
    <col min="2106" max="2106" width="7.73046875" bestFit="1" customWidth="1"/>
    <col min="2107" max="2107" width="5.73046875" bestFit="1" customWidth="1"/>
    <col min="2108" max="2109" width="11.73046875" bestFit="1" customWidth="1"/>
    <col min="2110" max="2110" width="4.73046875" bestFit="1" customWidth="1"/>
    <col min="2111" max="2111" width="11.73046875" bestFit="1" customWidth="1"/>
    <col min="2112" max="2112" width="6.73046875" bestFit="1" customWidth="1"/>
    <col min="2113" max="2116" width="11.73046875" bestFit="1" customWidth="1"/>
    <col min="2117" max="2117" width="6.73046875" bestFit="1" customWidth="1"/>
    <col min="2118" max="2118" width="8.73046875" bestFit="1" customWidth="1"/>
    <col min="2119" max="2119" width="11.73046875" bestFit="1" customWidth="1"/>
    <col min="2120" max="2120" width="4.73046875" bestFit="1" customWidth="1"/>
    <col min="2121" max="2121" width="7.73046875" bestFit="1" customWidth="1"/>
    <col min="2122" max="2122" width="5.73046875" bestFit="1" customWidth="1"/>
    <col min="2123" max="2123" width="11.73046875" bestFit="1" customWidth="1"/>
    <col min="2124" max="2124" width="6.73046875" bestFit="1" customWidth="1"/>
    <col min="2125" max="2125" width="8.73046875" bestFit="1" customWidth="1"/>
    <col min="2126" max="2126" width="9.73046875" bestFit="1" customWidth="1"/>
    <col min="2127" max="2127" width="11.73046875" bestFit="1" customWidth="1"/>
    <col min="2128" max="2128" width="5.73046875" bestFit="1" customWidth="1"/>
    <col min="2129" max="2129" width="7.73046875" bestFit="1" customWidth="1"/>
    <col min="2130" max="2131" width="5.73046875" bestFit="1" customWidth="1"/>
    <col min="2132" max="2133" width="11.73046875" bestFit="1" customWidth="1"/>
    <col min="2134" max="2134" width="5.73046875" bestFit="1" customWidth="1"/>
    <col min="2135" max="2135" width="11.73046875" bestFit="1" customWidth="1"/>
    <col min="2136" max="2136" width="6.73046875" bestFit="1" customWidth="1"/>
    <col min="2137" max="2137" width="11.73046875" bestFit="1" customWidth="1"/>
    <col min="2138" max="2138" width="7.73046875" bestFit="1" customWidth="1"/>
    <col min="2139" max="2139" width="6.73046875" bestFit="1" customWidth="1"/>
    <col min="2140" max="2140" width="5.73046875" bestFit="1" customWidth="1"/>
    <col min="2141" max="2141" width="6.73046875" bestFit="1" customWidth="1"/>
    <col min="2142" max="2142" width="7.73046875" bestFit="1" customWidth="1"/>
    <col min="2143" max="2143" width="4.73046875" bestFit="1" customWidth="1"/>
    <col min="2144" max="2144" width="6.73046875" bestFit="1" customWidth="1"/>
    <col min="2145" max="2145" width="5.73046875" bestFit="1" customWidth="1"/>
    <col min="2146" max="2146" width="7.73046875" bestFit="1" customWidth="1"/>
    <col min="2147" max="2147" width="11.73046875" bestFit="1" customWidth="1"/>
    <col min="2148" max="2148" width="6.73046875" bestFit="1" customWidth="1"/>
    <col min="2149" max="2149" width="5.73046875" bestFit="1" customWidth="1"/>
    <col min="2150" max="2150" width="11.73046875" bestFit="1" customWidth="1"/>
    <col min="2151" max="2151" width="6.73046875" bestFit="1" customWidth="1"/>
    <col min="2152" max="2152" width="5.73046875" bestFit="1" customWidth="1"/>
    <col min="2153" max="2153" width="8.73046875" bestFit="1" customWidth="1"/>
    <col min="2154" max="2156" width="11.73046875" bestFit="1" customWidth="1"/>
    <col min="2157" max="2157" width="6.73046875" bestFit="1" customWidth="1"/>
    <col min="2158" max="2158" width="3.73046875" bestFit="1" customWidth="1"/>
    <col min="2159" max="2159" width="11.73046875" bestFit="1" customWidth="1"/>
    <col min="2160" max="2160" width="6.73046875" bestFit="1" customWidth="1"/>
    <col min="2161" max="2161" width="5.73046875" bestFit="1" customWidth="1"/>
    <col min="2162" max="2164" width="11.73046875" bestFit="1" customWidth="1"/>
    <col min="2165" max="2165" width="6.73046875" bestFit="1" customWidth="1"/>
    <col min="2166" max="2166" width="11.73046875" bestFit="1" customWidth="1"/>
    <col min="2167" max="2167" width="5.73046875" bestFit="1" customWidth="1"/>
    <col min="2168" max="2168" width="11.73046875" bestFit="1" customWidth="1"/>
    <col min="2169" max="2169" width="8.73046875" bestFit="1" customWidth="1"/>
    <col min="2170" max="2175" width="11.73046875" bestFit="1" customWidth="1"/>
    <col min="2176" max="2176" width="5.73046875" bestFit="1" customWidth="1"/>
    <col min="2177" max="2177" width="4.73046875" bestFit="1" customWidth="1"/>
    <col min="2178" max="2178" width="10.73046875" bestFit="1" customWidth="1"/>
    <col min="2179" max="2179" width="6.73046875" bestFit="1" customWidth="1"/>
    <col min="2180" max="2183" width="11.73046875" bestFit="1" customWidth="1"/>
    <col min="2184" max="2184" width="5.73046875" bestFit="1" customWidth="1"/>
    <col min="2185" max="2185" width="7.73046875" bestFit="1" customWidth="1"/>
    <col min="2186" max="2186" width="5.73046875" bestFit="1" customWidth="1"/>
    <col min="2187" max="2187" width="9.73046875" bestFit="1" customWidth="1"/>
    <col min="2188" max="2189" width="11.73046875" bestFit="1" customWidth="1"/>
    <col min="2190" max="2190" width="5.73046875" bestFit="1" customWidth="1"/>
    <col min="2191" max="2191" width="6.73046875" bestFit="1" customWidth="1"/>
    <col min="2192" max="2192" width="11.73046875" bestFit="1" customWidth="1"/>
    <col min="2193" max="2193" width="6.73046875" bestFit="1" customWidth="1"/>
    <col min="2194" max="2194" width="11.73046875" bestFit="1" customWidth="1"/>
    <col min="2195" max="2195" width="7.73046875" bestFit="1" customWidth="1"/>
    <col min="2196" max="2196" width="11.73046875" bestFit="1" customWidth="1"/>
    <col min="2197" max="2197" width="5.73046875" bestFit="1" customWidth="1"/>
    <col min="2198" max="2198" width="11.73046875" bestFit="1" customWidth="1"/>
    <col min="2199" max="2199" width="5.73046875" bestFit="1" customWidth="1"/>
    <col min="2200" max="2200" width="6.73046875" bestFit="1" customWidth="1"/>
    <col min="2201" max="2201" width="7.73046875" bestFit="1" customWidth="1"/>
    <col min="2202" max="2202" width="6.73046875" bestFit="1" customWidth="1"/>
    <col min="2203" max="2203" width="4.73046875" bestFit="1" customWidth="1"/>
    <col min="2204" max="2204" width="7.73046875" bestFit="1" customWidth="1"/>
    <col min="2205" max="2205" width="11.73046875" bestFit="1" customWidth="1"/>
    <col min="2206" max="2206" width="6.73046875" bestFit="1" customWidth="1"/>
    <col min="2207" max="2208" width="5.73046875" bestFit="1" customWidth="1"/>
    <col min="2209" max="2210" width="11.73046875" bestFit="1" customWidth="1"/>
    <col min="2211" max="2211" width="6.73046875" bestFit="1" customWidth="1"/>
    <col min="2212" max="2212" width="11.73046875" bestFit="1" customWidth="1"/>
    <col min="2213" max="2213" width="6.73046875" bestFit="1" customWidth="1"/>
    <col min="2214" max="2214" width="5.73046875" bestFit="1" customWidth="1"/>
    <col min="2215" max="2215" width="11.73046875" bestFit="1" customWidth="1"/>
    <col min="2216" max="2216" width="5.73046875" bestFit="1" customWidth="1"/>
    <col min="2217" max="2217" width="4.73046875" bestFit="1" customWidth="1"/>
    <col min="2218" max="2218" width="6.73046875" bestFit="1" customWidth="1"/>
    <col min="2219" max="2220" width="5.73046875" bestFit="1" customWidth="1"/>
    <col min="2221" max="2221" width="6.73046875" bestFit="1" customWidth="1"/>
    <col min="2222" max="2222" width="11.73046875" bestFit="1" customWidth="1"/>
    <col min="2223" max="2223" width="3.73046875" bestFit="1" customWidth="1"/>
    <col min="2224" max="2224" width="10.73046875" bestFit="1" customWidth="1"/>
    <col min="2225" max="2225" width="11.73046875" bestFit="1" customWidth="1"/>
    <col min="2226" max="2227" width="5.73046875" bestFit="1" customWidth="1"/>
    <col min="2228" max="2228" width="8.73046875" bestFit="1" customWidth="1"/>
    <col min="2229" max="2229" width="7.73046875" bestFit="1" customWidth="1"/>
    <col min="2230" max="2230" width="6.73046875" bestFit="1" customWidth="1"/>
    <col min="2231" max="2232" width="11.73046875" bestFit="1" customWidth="1"/>
    <col min="2233" max="2233" width="6.73046875" bestFit="1" customWidth="1"/>
    <col min="2234" max="2234" width="5.73046875" bestFit="1" customWidth="1"/>
    <col min="2235" max="2236" width="11.73046875" bestFit="1" customWidth="1"/>
    <col min="2237" max="2237" width="5.73046875" bestFit="1" customWidth="1"/>
    <col min="2238" max="2238" width="11.73046875" bestFit="1" customWidth="1"/>
    <col min="2239" max="2239" width="9.73046875" bestFit="1" customWidth="1"/>
    <col min="2240" max="2240" width="4.73046875" bestFit="1" customWidth="1"/>
    <col min="2241" max="2241" width="5.73046875" bestFit="1" customWidth="1"/>
    <col min="2242" max="2242" width="11.73046875" bestFit="1" customWidth="1"/>
    <col min="2243" max="2245" width="5.73046875" bestFit="1" customWidth="1"/>
    <col min="2246" max="2246" width="11.73046875" bestFit="1" customWidth="1"/>
    <col min="2247" max="2247" width="4.73046875" bestFit="1" customWidth="1"/>
    <col min="2248" max="2249" width="11.73046875" bestFit="1" customWidth="1"/>
    <col min="2250" max="2250" width="6.73046875" bestFit="1" customWidth="1"/>
    <col min="2251" max="2251" width="11.73046875" bestFit="1" customWidth="1"/>
    <col min="2252" max="2252" width="8.73046875" bestFit="1" customWidth="1"/>
    <col min="2253" max="2253" width="11.73046875" bestFit="1" customWidth="1"/>
    <col min="2254" max="2254" width="6.73046875" bestFit="1" customWidth="1"/>
    <col min="2255" max="2257" width="11.73046875" bestFit="1" customWidth="1"/>
    <col min="2258" max="2258" width="6.73046875" bestFit="1" customWidth="1"/>
    <col min="2259" max="2259" width="11.73046875" bestFit="1" customWidth="1"/>
    <col min="2260" max="2260" width="5.73046875" bestFit="1" customWidth="1"/>
    <col min="2261" max="2265" width="11.73046875" bestFit="1" customWidth="1"/>
    <col min="2266" max="2266" width="6.73046875" bestFit="1" customWidth="1"/>
    <col min="2267" max="2267" width="11.73046875" bestFit="1" customWidth="1"/>
    <col min="2268" max="2269" width="5.73046875" bestFit="1" customWidth="1"/>
    <col min="2270" max="2270" width="11.73046875" bestFit="1" customWidth="1"/>
    <col min="2271" max="2271" width="6.73046875" bestFit="1" customWidth="1"/>
    <col min="2272" max="2272" width="5.73046875" bestFit="1" customWidth="1"/>
    <col min="2273" max="2273" width="10.73046875" bestFit="1" customWidth="1"/>
    <col min="2274" max="2274" width="6.73046875" bestFit="1" customWidth="1"/>
    <col min="2275" max="2275" width="11.73046875" bestFit="1" customWidth="1"/>
    <col min="2276" max="2276" width="6.73046875" bestFit="1" customWidth="1"/>
    <col min="2277" max="2277" width="7.73046875" bestFit="1" customWidth="1"/>
    <col min="2278" max="2278" width="11.73046875" bestFit="1" customWidth="1"/>
    <col min="2279" max="2279" width="5.73046875" bestFit="1" customWidth="1"/>
    <col min="2280" max="2280" width="11.73046875" bestFit="1" customWidth="1"/>
    <col min="2281" max="2282" width="5.73046875" bestFit="1" customWidth="1"/>
    <col min="2283" max="2283" width="6.73046875" bestFit="1" customWidth="1"/>
    <col min="2284" max="2288" width="11.73046875" bestFit="1" customWidth="1"/>
    <col min="2289" max="2289" width="6.73046875" bestFit="1" customWidth="1"/>
    <col min="2290" max="2290" width="11.73046875" bestFit="1" customWidth="1"/>
    <col min="2291" max="2291" width="10.73046875" bestFit="1" customWidth="1"/>
    <col min="2292" max="2293" width="7.73046875" bestFit="1" customWidth="1"/>
    <col min="2294" max="2297" width="11.73046875" bestFit="1" customWidth="1"/>
    <col min="2298" max="2298" width="7.73046875" bestFit="1" customWidth="1"/>
    <col min="2299" max="2299" width="4.73046875" bestFit="1" customWidth="1"/>
    <col min="2300" max="2302" width="11.73046875" bestFit="1" customWidth="1"/>
    <col min="2303" max="2303" width="5.73046875" bestFit="1" customWidth="1"/>
    <col min="2304" max="2304" width="4.73046875" bestFit="1" customWidth="1"/>
    <col min="2305" max="2305" width="5.73046875" bestFit="1" customWidth="1"/>
    <col min="2306" max="2306" width="11.73046875" bestFit="1" customWidth="1"/>
    <col min="2307" max="2307" width="8.73046875" bestFit="1" customWidth="1"/>
    <col min="2308" max="2308" width="9.73046875" bestFit="1" customWidth="1"/>
    <col min="2309" max="2309" width="7.73046875" bestFit="1" customWidth="1"/>
    <col min="2310" max="2310" width="11.73046875" bestFit="1" customWidth="1"/>
    <col min="2311" max="2311" width="6.73046875" bestFit="1" customWidth="1"/>
    <col min="2312" max="2312" width="4.73046875" bestFit="1" customWidth="1"/>
    <col min="2313" max="2313" width="11.73046875" bestFit="1" customWidth="1"/>
    <col min="2314" max="2314" width="6.73046875" bestFit="1" customWidth="1"/>
    <col min="2315" max="2315" width="11.73046875" bestFit="1" customWidth="1"/>
    <col min="2316" max="2316" width="6.73046875" bestFit="1" customWidth="1"/>
    <col min="2317" max="2318" width="11.73046875" bestFit="1" customWidth="1"/>
    <col min="2319" max="2319" width="1.73046875" bestFit="1" customWidth="1"/>
    <col min="2320" max="2320" width="6.73046875" bestFit="1" customWidth="1"/>
    <col min="2321" max="2321" width="11.73046875" bestFit="1" customWidth="1"/>
    <col min="2322" max="2322" width="5.73046875" bestFit="1" customWidth="1"/>
    <col min="2323" max="2323" width="8.73046875" bestFit="1" customWidth="1"/>
    <col min="2324" max="2326" width="11.73046875" bestFit="1" customWidth="1"/>
    <col min="2327" max="2327" width="5.73046875" bestFit="1" customWidth="1"/>
    <col min="2328" max="2328" width="6.73046875" bestFit="1" customWidth="1"/>
    <col min="2329" max="2329" width="11.73046875" bestFit="1" customWidth="1"/>
    <col min="2330" max="2330" width="4.73046875" bestFit="1" customWidth="1"/>
    <col min="2331" max="2332" width="6.73046875" bestFit="1" customWidth="1"/>
    <col min="2333" max="2333" width="4.73046875" bestFit="1" customWidth="1"/>
    <col min="2334" max="2334" width="5.73046875" bestFit="1" customWidth="1"/>
    <col min="2335" max="2335" width="7.73046875" bestFit="1" customWidth="1"/>
    <col min="2336" max="2336" width="11.73046875" bestFit="1" customWidth="1"/>
    <col min="2337" max="2337" width="4.73046875" bestFit="1" customWidth="1"/>
    <col min="2338" max="2338" width="11.73046875" bestFit="1" customWidth="1"/>
    <col min="2339" max="2339" width="6.73046875" bestFit="1" customWidth="1"/>
    <col min="2340" max="2340" width="11.73046875" bestFit="1" customWidth="1"/>
    <col min="2341" max="2342" width="5.73046875" bestFit="1" customWidth="1"/>
    <col min="2343" max="2343" width="11.73046875" bestFit="1" customWidth="1"/>
    <col min="2344" max="2344" width="4.73046875" bestFit="1" customWidth="1"/>
    <col min="2345" max="2345" width="6.73046875" bestFit="1" customWidth="1"/>
    <col min="2346" max="2346" width="11.73046875" bestFit="1" customWidth="1"/>
    <col min="2347" max="2348" width="6.73046875" bestFit="1" customWidth="1"/>
    <col min="2349" max="2349" width="9.73046875" bestFit="1" customWidth="1"/>
    <col min="2350" max="2350" width="6.73046875" bestFit="1" customWidth="1"/>
    <col min="2351" max="2351" width="4.73046875" bestFit="1" customWidth="1"/>
    <col min="2352" max="2355" width="11.73046875" bestFit="1" customWidth="1"/>
    <col min="2356" max="2356" width="6.73046875" bestFit="1" customWidth="1"/>
    <col min="2357" max="2357" width="8.73046875" bestFit="1" customWidth="1"/>
    <col min="2358" max="2358" width="6.73046875" bestFit="1" customWidth="1"/>
    <col min="2359" max="2359" width="5.73046875" bestFit="1" customWidth="1"/>
    <col min="2360" max="2360" width="7.73046875" bestFit="1" customWidth="1"/>
    <col min="2361" max="2361" width="5.73046875" bestFit="1" customWidth="1"/>
    <col min="2362" max="2363" width="11.73046875" bestFit="1" customWidth="1"/>
    <col min="2364" max="2364" width="9.73046875" bestFit="1" customWidth="1"/>
    <col min="2365" max="2365" width="6.73046875" bestFit="1" customWidth="1"/>
    <col min="2366" max="2367" width="5.73046875" bestFit="1" customWidth="1"/>
    <col min="2368" max="2368" width="11.73046875" bestFit="1" customWidth="1"/>
    <col min="2369" max="2369" width="4.73046875" bestFit="1" customWidth="1"/>
    <col min="2370" max="2370" width="5.73046875" bestFit="1" customWidth="1"/>
    <col min="2371" max="2372" width="11.73046875" bestFit="1" customWidth="1"/>
    <col min="2373" max="2373" width="8.73046875" bestFit="1" customWidth="1"/>
    <col min="2374" max="2374" width="11.73046875" bestFit="1" customWidth="1"/>
    <col min="2375" max="2375" width="9.73046875" bestFit="1" customWidth="1"/>
    <col min="2376" max="2377" width="6.73046875" bestFit="1" customWidth="1"/>
    <col min="2378" max="2379" width="11.73046875" bestFit="1" customWidth="1"/>
    <col min="2380" max="2380" width="5.73046875" bestFit="1" customWidth="1"/>
    <col min="2381" max="2382" width="11.73046875" bestFit="1" customWidth="1"/>
    <col min="2383" max="2384" width="5.73046875" bestFit="1" customWidth="1"/>
    <col min="2385" max="2385" width="4.73046875" bestFit="1" customWidth="1"/>
    <col min="2386" max="2386" width="5.73046875" bestFit="1" customWidth="1"/>
    <col min="2387" max="2389" width="11.73046875" bestFit="1" customWidth="1"/>
    <col min="2390" max="2390" width="6.73046875" bestFit="1" customWidth="1"/>
    <col min="2391" max="2391" width="4.73046875" bestFit="1" customWidth="1"/>
    <col min="2392" max="2393" width="11.73046875" bestFit="1" customWidth="1"/>
    <col min="2394" max="2394" width="5.73046875" bestFit="1" customWidth="1"/>
    <col min="2395" max="2395" width="6.73046875" bestFit="1" customWidth="1"/>
    <col min="2396" max="2396" width="8.73046875" bestFit="1" customWidth="1"/>
    <col min="2397" max="2397" width="7.73046875" bestFit="1" customWidth="1"/>
    <col min="2398" max="2398" width="11.73046875" bestFit="1" customWidth="1"/>
    <col min="2399" max="2399" width="5.73046875" bestFit="1" customWidth="1"/>
    <col min="2400" max="2400" width="7.73046875" bestFit="1" customWidth="1"/>
    <col min="2401" max="2401" width="11.73046875" bestFit="1" customWidth="1"/>
    <col min="2402" max="2402" width="5.73046875" bestFit="1" customWidth="1"/>
    <col min="2403" max="2403" width="11.73046875" bestFit="1" customWidth="1"/>
    <col min="2404" max="2404" width="5.73046875" bestFit="1" customWidth="1"/>
    <col min="2405" max="2405" width="11.73046875" bestFit="1" customWidth="1"/>
    <col min="2406" max="2406" width="5.73046875" bestFit="1" customWidth="1"/>
    <col min="2407" max="2409" width="11.73046875" bestFit="1" customWidth="1"/>
    <col min="2410" max="2411" width="6.73046875" bestFit="1" customWidth="1"/>
    <col min="2412" max="2412" width="8.73046875" bestFit="1" customWidth="1"/>
    <col min="2413" max="2413" width="11.73046875" bestFit="1" customWidth="1"/>
    <col min="2414" max="2415" width="6.73046875" bestFit="1" customWidth="1"/>
    <col min="2416" max="2416" width="11.73046875" bestFit="1" customWidth="1"/>
    <col min="2417" max="2417" width="4.73046875" bestFit="1" customWidth="1"/>
    <col min="2418" max="2418" width="6.73046875" bestFit="1" customWidth="1"/>
    <col min="2419" max="2420" width="11.73046875" bestFit="1" customWidth="1"/>
    <col min="2421" max="2421" width="5.73046875" bestFit="1" customWidth="1"/>
    <col min="2422" max="2422" width="6.73046875" bestFit="1" customWidth="1"/>
    <col min="2423" max="2423" width="11.73046875" bestFit="1" customWidth="1"/>
    <col min="2424" max="2424" width="5.73046875" bestFit="1" customWidth="1"/>
    <col min="2425" max="2425" width="3.73046875" bestFit="1" customWidth="1"/>
    <col min="2426" max="2426" width="11.73046875" bestFit="1" customWidth="1"/>
    <col min="2427" max="2427" width="8.73046875" bestFit="1" customWidth="1"/>
    <col min="2428" max="2428" width="5.73046875" bestFit="1" customWidth="1"/>
    <col min="2429" max="2429" width="6.73046875" bestFit="1" customWidth="1"/>
    <col min="2430" max="2431" width="11.73046875" bestFit="1" customWidth="1"/>
    <col min="2432" max="2432" width="6.73046875" bestFit="1" customWidth="1"/>
    <col min="2433" max="2433" width="5.73046875" bestFit="1" customWidth="1"/>
    <col min="2434" max="2434" width="11.73046875" bestFit="1" customWidth="1"/>
    <col min="2435" max="2435" width="6.73046875" bestFit="1" customWidth="1"/>
    <col min="2436" max="2436" width="5.73046875" bestFit="1" customWidth="1"/>
    <col min="2437" max="2437" width="4.73046875" bestFit="1" customWidth="1"/>
    <col min="2438" max="2439" width="11.73046875" bestFit="1" customWidth="1"/>
    <col min="2440" max="2440" width="5.73046875" bestFit="1" customWidth="1"/>
    <col min="2441" max="2441" width="11.73046875" bestFit="1" customWidth="1"/>
    <col min="2442" max="2442" width="4.73046875" bestFit="1" customWidth="1"/>
    <col min="2443" max="2443" width="7.73046875" bestFit="1" customWidth="1"/>
    <col min="2444" max="2444" width="5.73046875" bestFit="1" customWidth="1"/>
    <col min="2445" max="2445" width="6.73046875" bestFit="1" customWidth="1"/>
    <col min="2446" max="2446" width="5.73046875" bestFit="1" customWidth="1"/>
    <col min="2447" max="2449" width="11.73046875" bestFit="1" customWidth="1"/>
    <col min="2450" max="2452" width="6.73046875" bestFit="1" customWidth="1"/>
    <col min="2453" max="2453" width="9.73046875" bestFit="1" customWidth="1"/>
    <col min="2454" max="2454" width="11.73046875" bestFit="1" customWidth="1"/>
    <col min="2455" max="2455" width="8.73046875" bestFit="1" customWidth="1"/>
    <col min="2456" max="2456" width="7.73046875" bestFit="1" customWidth="1"/>
    <col min="2457" max="2457" width="9.73046875" bestFit="1" customWidth="1"/>
    <col min="2458" max="2458" width="8.73046875" bestFit="1" customWidth="1"/>
    <col min="2459" max="2459" width="11.73046875" bestFit="1" customWidth="1"/>
    <col min="2460" max="2460" width="7.73046875" bestFit="1" customWidth="1"/>
    <col min="2461" max="2463" width="11.73046875" bestFit="1" customWidth="1"/>
    <col min="2464" max="2465" width="6.73046875" bestFit="1" customWidth="1"/>
    <col min="2466" max="2469" width="11.73046875" bestFit="1" customWidth="1"/>
    <col min="2470" max="2471" width="6.73046875" bestFit="1" customWidth="1"/>
    <col min="2472" max="2474" width="5.73046875" bestFit="1" customWidth="1"/>
    <col min="2475" max="2475" width="4.73046875" bestFit="1" customWidth="1"/>
    <col min="2476" max="2476" width="6.73046875" bestFit="1" customWidth="1"/>
    <col min="2477" max="2477" width="8.73046875" bestFit="1" customWidth="1"/>
    <col min="2478" max="2478" width="5.73046875" bestFit="1" customWidth="1"/>
    <col min="2479" max="2483" width="11.73046875" bestFit="1" customWidth="1"/>
    <col min="2484" max="2484" width="7.73046875" bestFit="1" customWidth="1"/>
    <col min="2485" max="2486" width="11.73046875" bestFit="1" customWidth="1"/>
    <col min="2487" max="2487" width="5.73046875" bestFit="1" customWidth="1"/>
    <col min="2488" max="2488" width="11.73046875" bestFit="1" customWidth="1"/>
    <col min="2489" max="2489" width="8.73046875" bestFit="1" customWidth="1"/>
    <col min="2490" max="2492" width="11.73046875" bestFit="1" customWidth="1"/>
    <col min="2493" max="2493" width="4.73046875" bestFit="1" customWidth="1"/>
    <col min="2494" max="2497" width="11.73046875" bestFit="1" customWidth="1"/>
    <col min="2498" max="2498" width="5.73046875" bestFit="1" customWidth="1"/>
    <col min="2499" max="2501" width="11.73046875" bestFit="1" customWidth="1"/>
    <col min="2502" max="2502" width="4.73046875" bestFit="1" customWidth="1"/>
    <col min="2503" max="2503" width="7.73046875" bestFit="1" customWidth="1"/>
    <col min="2504" max="2505" width="5.73046875" bestFit="1" customWidth="1"/>
    <col min="2506" max="2506" width="9.73046875" bestFit="1" customWidth="1"/>
    <col min="2507" max="2507" width="4.73046875" bestFit="1" customWidth="1"/>
    <col min="2508" max="2509" width="11.73046875" bestFit="1" customWidth="1"/>
    <col min="2510" max="2510" width="6.73046875" bestFit="1" customWidth="1"/>
    <col min="2511" max="2511" width="4.73046875" bestFit="1" customWidth="1"/>
    <col min="2512" max="2512" width="6.73046875" bestFit="1" customWidth="1"/>
    <col min="2513" max="2514" width="11.73046875" bestFit="1" customWidth="1"/>
    <col min="2515" max="2515" width="5.73046875" bestFit="1" customWidth="1"/>
    <col min="2516" max="2516" width="11.73046875" bestFit="1" customWidth="1"/>
    <col min="2517" max="2517" width="5.73046875" bestFit="1" customWidth="1"/>
    <col min="2518" max="2519" width="11.73046875" bestFit="1" customWidth="1"/>
    <col min="2520" max="2520" width="4.73046875" bestFit="1" customWidth="1"/>
    <col min="2521" max="2522" width="11.73046875" bestFit="1" customWidth="1"/>
    <col min="2523" max="2523" width="7.73046875" bestFit="1" customWidth="1"/>
    <col min="2524" max="2524" width="6.73046875" bestFit="1" customWidth="1"/>
    <col min="2525" max="2525" width="4.73046875" bestFit="1" customWidth="1"/>
    <col min="2526" max="2527" width="11.73046875" bestFit="1" customWidth="1"/>
    <col min="2528" max="2528" width="7.73046875" bestFit="1" customWidth="1"/>
    <col min="2529" max="2532" width="11.73046875" bestFit="1" customWidth="1"/>
    <col min="2533" max="2533" width="7.73046875" bestFit="1" customWidth="1"/>
    <col min="2534" max="2534" width="8.73046875" bestFit="1" customWidth="1"/>
    <col min="2535" max="2537" width="11.73046875" bestFit="1" customWidth="1"/>
    <col min="2538" max="2538" width="9.73046875" bestFit="1" customWidth="1"/>
    <col min="2539" max="2541" width="11.73046875" bestFit="1" customWidth="1"/>
    <col min="2542" max="2542" width="6.73046875" bestFit="1" customWidth="1"/>
    <col min="2543" max="2543" width="3.73046875" bestFit="1" customWidth="1"/>
    <col min="2544" max="2544" width="6.73046875" bestFit="1" customWidth="1"/>
    <col min="2545" max="2545" width="7.73046875" bestFit="1" customWidth="1"/>
    <col min="2546" max="2546" width="5.73046875" bestFit="1" customWidth="1"/>
    <col min="2547" max="2547" width="11.73046875" bestFit="1" customWidth="1"/>
    <col min="2548" max="2548" width="7.73046875" bestFit="1" customWidth="1"/>
    <col min="2549" max="2549" width="4.73046875" bestFit="1" customWidth="1"/>
    <col min="2550" max="2550" width="5.73046875" bestFit="1" customWidth="1"/>
    <col min="2551" max="2551" width="11.73046875" bestFit="1" customWidth="1"/>
    <col min="2552" max="2552" width="5.73046875" bestFit="1" customWidth="1"/>
    <col min="2553" max="2553" width="6.73046875" bestFit="1" customWidth="1"/>
    <col min="2554" max="2554" width="4.73046875" bestFit="1" customWidth="1"/>
    <col min="2555" max="2555" width="7.73046875" bestFit="1" customWidth="1"/>
    <col min="2556" max="2556" width="8.73046875" bestFit="1" customWidth="1"/>
    <col min="2557" max="2557" width="5.73046875" bestFit="1" customWidth="1"/>
    <col min="2558" max="2559" width="11.73046875" bestFit="1" customWidth="1"/>
    <col min="2560" max="2560" width="5.73046875" bestFit="1" customWidth="1"/>
    <col min="2561" max="2563" width="11.73046875" bestFit="1" customWidth="1"/>
    <col min="2564" max="2564" width="7.73046875" bestFit="1" customWidth="1"/>
    <col min="2565" max="2565" width="5.73046875" bestFit="1" customWidth="1"/>
    <col min="2566" max="2566" width="6.73046875" bestFit="1" customWidth="1"/>
    <col min="2567" max="2567" width="11.73046875" bestFit="1" customWidth="1"/>
    <col min="2568" max="2568" width="5.73046875" bestFit="1" customWidth="1"/>
    <col min="2569" max="2569" width="11.73046875" bestFit="1" customWidth="1"/>
    <col min="2570" max="2570" width="7.73046875" bestFit="1" customWidth="1"/>
    <col min="2571" max="2571" width="6.73046875" bestFit="1" customWidth="1"/>
    <col min="2572" max="2573" width="11.73046875" bestFit="1" customWidth="1"/>
    <col min="2574" max="2574" width="8.73046875" bestFit="1" customWidth="1"/>
    <col min="2575" max="2576" width="11.73046875" bestFit="1" customWidth="1"/>
    <col min="2577" max="2577" width="5.73046875" bestFit="1" customWidth="1"/>
    <col min="2578" max="2578" width="11.73046875" bestFit="1" customWidth="1"/>
    <col min="2579" max="2579" width="3.73046875" bestFit="1" customWidth="1"/>
    <col min="2580" max="2580" width="5.73046875" bestFit="1" customWidth="1"/>
    <col min="2581" max="2581" width="11.73046875" bestFit="1" customWidth="1"/>
    <col min="2582" max="2582" width="5.73046875" bestFit="1" customWidth="1"/>
    <col min="2583" max="2583" width="11.73046875" bestFit="1" customWidth="1"/>
    <col min="2584" max="2584" width="6.73046875" bestFit="1" customWidth="1"/>
    <col min="2585" max="2585" width="7.73046875" bestFit="1" customWidth="1"/>
    <col min="2586" max="2586" width="6.73046875" bestFit="1" customWidth="1"/>
    <col min="2587" max="2588" width="11.73046875" bestFit="1" customWidth="1"/>
    <col min="2589" max="2589" width="6.73046875" bestFit="1" customWidth="1"/>
    <col min="2590" max="2590" width="11.73046875" bestFit="1" customWidth="1"/>
    <col min="2591" max="2593" width="6.73046875" bestFit="1" customWidth="1"/>
    <col min="2594" max="2595" width="11.73046875" bestFit="1" customWidth="1"/>
    <col min="2596" max="2596" width="6.73046875" bestFit="1" customWidth="1"/>
    <col min="2597" max="2597" width="7.73046875" bestFit="1" customWidth="1"/>
    <col min="2598" max="2598" width="8.73046875" bestFit="1" customWidth="1"/>
    <col min="2599" max="2600" width="6.73046875" bestFit="1" customWidth="1"/>
    <col min="2601" max="2602" width="11.73046875" bestFit="1" customWidth="1"/>
    <col min="2603" max="2603" width="5.73046875" bestFit="1" customWidth="1"/>
    <col min="2604" max="2604" width="6.73046875" bestFit="1" customWidth="1"/>
    <col min="2605" max="2605" width="9.73046875" bestFit="1" customWidth="1"/>
    <col min="2606" max="2607" width="11.73046875" bestFit="1" customWidth="1"/>
    <col min="2608" max="2608" width="4.73046875" bestFit="1" customWidth="1"/>
    <col min="2609" max="2609" width="6.73046875" bestFit="1" customWidth="1"/>
    <col min="2610" max="2610" width="7.73046875" bestFit="1" customWidth="1"/>
    <col min="2611" max="2611" width="8.73046875" bestFit="1" customWidth="1"/>
    <col min="2612" max="2612" width="3.73046875" bestFit="1" customWidth="1"/>
    <col min="2613" max="2613" width="11.73046875" bestFit="1" customWidth="1"/>
    <col min="2614" max="2614" width="6.73046875" bestFit="1" customWidth="1"/>
    <col min="2615" max="2615" width="5.73046875" bestFit="1" customWidth="1"/>
    <col min="2616" max="2616" width="4.73046875" bestFit="1" customWidth="1"/>
    <col min="2617" max="2617" width="11.73046875" bestFit="1" customWidth="1"/>
    <col min="2618" max="2618" width="6.73046875" bestFit="1" customWidth="1"/>
    <col min="2619" max="2619" width="11.73046875" bestFit="1" customWidth="1"/>
    <col min="2620" max="2620" width="7.73046875" bestFit="1" customWidth="1"/>
    <col min="2621" max="2621" width="10.73046875" bestFit="1" customWidth="1"/>
    <col min="2622" max="2622" width="11.73046875" bestFit="1" customWidth="1"/>
    <col min="2623" max="2623" width="4.73046875" bestFit="1" customWidth="1"/>
    <col min="2624" max="2624" width="5.73046875" bestFit="1" customWidth="1"/>
    <col min="2625" max="2625" width="11.73046875" bestFit="1" customWidth="1"/>
    <col min="2626" max="2626" width="5.73046875" bestFit="1" customWidth="1"/>
    <col min="2627" max="2627" width="8.73046875" bestFit="1" customWidth="1"/>
    <col min="2628" max="2628" width="11.73046875" bestFit="1" customWidth="1"/>
    <col min="2629" max="2630" width="6.73046875" bestFit="1" customWidth="1"/>
    <col min="2631" max="2631" width="4.73046875" bestFit="1" customWidth="1"/>
    <col min="2632" max="2632" width="11.73046875" bestFit="1" customWidth="1"/>
    <col min="2633" max="2633" width="5.73046875" bestFit="1" customWidth="1"/>
    <col min="2634" max="2635" width="7.73046875" bestFit="1" customWidth="1"/>
    <col min="2636" max="2636" width="11.73046875" bestFit="1" customWidth="1"/>
    <col min="2637" max="2637" width="6.73046875" bestFit="1" customWidth="1"/>
    <col min="2638" max="2638" width="5.73046875" bestFit="1" customWidth="1"/>
    <col min="2639" max="2639" width="3.73046875" bestFit="1" customWidth="1"/>
    <col min="2640" max="2640" width="5.73046875" bestFit="1" customWidth="1"/>
    <col min="2641" max="2641" width="6.73046875" bestFit="1" customWidth="1"/>
    <col min="2642" max="2642" width="8.73046875" bestFit="1" customWidth="1"/>
    <col min="2643" max="2643" width="5.73046875" bestFit="1" customWidth="1"/>
    <col min="2644" max="2645" width="11.73046875" bestFit="1" customWidth="1"/>
    <col min="2646" max="2646" width="8.73046875" bestFit="1" customWidth="1"/>
    <col min="2647" max="2648" width="5.73046875" bestFit="1" customWidth="1"/>
    <col min="2649" max="2649" width="11.73046875" bestFit="1" customWidth="1"/>
    <col min="2650" max="2650" width="5.73046875" bestFit="1" customWidth="1"/>
    <col min="2651" max="2651" width="11.73046875" bestFit="1" customWidth="1"/>
    <col min="2652" max="2652" width="4.73046875" bestFit="1" customWidth="1"/>
    <col min="2653" max="2653" width="5.73046875" bestFit="1" customWidth="1"/>
    <col min="2654" max="2655" width="9.73046875" bestFit="1" customWidth="1"/>
    <col min="2656" max="2657" width="11.73046875" bestFit="1" customWidth="1"/>
    <col min="2658" max="2658" width="4.73046875" bestFit="1" customWidth="1"/>
    <col min="2659" max="2659" width="11.73046875" bestFit="1" customWidth="1"/>
    <col min="2660" max="2661" width="5.73046875" bestFit="1" customWidth="1"/>
    <col min="2662" max="2664" width="11.73046875" bestFit="1" customWidth="1"/>
    <col min="2665" max="2665" width="6.73046875" bestFit="1" customWidth="1"/>
    <col min="2666" max="2666" width="3.73046875" bestFit="1" customWidth="1"/>
    <col min="2667" max="2667" width="8.73046875" bestFit="1" customWidth="1"/>
    <col min="2668" max="2670" width="11.73046875" bestFit="1" customWidth="1"/>
    <col min="2671" max="2671" width="8.73046875" bestFit="1" customWidth="1"/>
    <col min="2672" max="2672" width="9.73046875" bestFit="1" customWidth="1"/>
    <col min="2673" max="2673" width="8.73046875" bestFit="1" customWidth="1"/>
    <col min="2674" max="2674" width="7.73046875" bestFit="1" customWidth="1"/>
    <col min="2675" max="2680" width="11.73046875" bestFit="1" customWidth="1"/>
    <col min="2681" max="2681" width="4.73046875" bestFit="1" customWidth="1"/>
    <col min="2682" max="2682" width="7.73046875" bestFit="1" customWidth="1"/>
    <col min="2683" max="2683" width="11.73046875" bestFit="1" customWidth="1"/>
    <col min="2684" max="2684" width="5.73046875" bestFit="1" customWidth="1"/>
    <col min="2685" max="2685" width="7.73046875" bestFit="1" customWidth="1"/>
    <col min="2686" max="2689" width="11.73046875" bestFit="1" customWidth="1"/>
    <col min="2690" max="2690" width="5.73046875" bestFit="1" customWidth="1"/>
    <col min="2691" max="2691" width="11.73046875" bestFit="1" customWidth="1"/>
    <col min="2692" max="2692" width="1.73046875" bestFit="1" customWidth="1"/>
    <col min="2693" max="2693" width="5.73046875" bestFit="1" customWidth="1"/>
    <col min="2694" max="2694" width="8.73046875" bestFit="1" customWidth="1"/>
    <col min="2695" max="2696" width="5.73046875" bestFit="1" customWidth="1"/>
    <col min="2697" max="2699" width="11.73046875" bestFit="1" customWidth="1"/>
    <col min="2700" max="2700" width="4.73046875" bestFit="1" customWidth="1"/>
    <col min="2701" max="2701" width="6.73046875" bestFit="1" customWidth="1"/>
    <col min="2702" max="2703" width="7.73046875" bestFit="1" customWidth="1"/>
    <col min="2704" max="2704" width="9.73046875" bestFit="1" customWidth="1"/>
    <col min="2705" max="2706" width="5.73046875" bestFit="1" customWidth="1"/>
    <col min="2707" max="2707" width="11.73046875" bestFit="1" customWidth="1"/>
    <col min="2708" max="2708" width="6.73046875" bestFit="1" customWidth="1"/>
    <col min="2709" max="2709" width="4.73046875" bestFit="1" customWidth="1"/>
    <col min="2710" max="2710" width="5.73046875" bestFit="1" customWidth="1"/>
    <col min="2711" max="2711" width="4.73046875" bestFit="1" customWidth="1"/>
    <col min="2712" max="2712" width="6.73046875" bestFit="1" customWidth="1"/>
    <col min="2713" max="2714" width="11.73046875" bestFit="1" customWidth="1"/>
    <col min="2715" max="2715" width="4.73046875" bestFit="1" customWidth="1"/>
    <col min="2716" max="2716" width="11.73046875" bestFit="1" customWidth="1"/>
    <col min="2717" max="2717" width="5.73046875" bestFit="1" customWidth="1"/>
    <col min="2718" max="2718" width="11.73046875" bestFit="1" customWidth="1"/>
    <col min="2719" max="2719" width="6.73046875" bestFit="1" customWidth="1"/>
    <col min="2720" max="2720" width="5.73046875" bestFit="1" customWidth="1"/>
    <col min="2721" max="2721" width="11.73046875" bestFit="1" customWidth="1"/>
    <col min="2722" max="2722" width="6.73046875" bestFit="1" customWidth="1"/>
    <col min="2723" max="2723" width="5.73046875" bestFit="1" customWidth="1"/>
    <col min="2724" max="2724" width="6.73046875" bestFit="1" customWidth="1"/>
    <col min="2725" max="2725" width="3.73046875" bestFit="1" customWidth="1"/>
    <col min="2726" max="2729" width="11.73046875" bestFit="1" customWidth="1"/>
    <col min="2730" max="2730" width="5.73046875" bestFit="1" customWidth="1"/>
    <col min="2731" max="2731" width="11.73046875" bestFit="1" customWidth="1"/>
    <col min="2732" max="2732" width="5.73046875" bestFit="1" customWidth="1"/>
    <col min="2733" max="2733" width="6.73046875" bestFit="1" customWidth="1"/>
    <col min="2734" max="2734" width="7.73046875" bestFit="1" customWidth="1"/>
    <col min="2735" max="2735" width="11.73046875" bestFit="1" customWidth="1"/>
    <col min="2736" max="2736" width="5.73046875" bestFit="1" customWidth="1"/>
    <col min="2737" max="2737" width="8.73046875" bestFit="1" customWidth="1"/>
    <col min="2738" max="2739" width="11.73046875" bestFit="1" customWidth="1"/>
    <col min="2740" max="2740" width="4.73046875" bestFit="1" customWidth="1"/>
    <col min="2741" max="2741" width="6.73046875" bestFit="1" customWidth="1"/>
    <col min="2742" max="2742" width="4.73046875" bestFit="1" customWidth="1"/>
    <col min="2743" max="2743" width="11.73046875" bestFit="1" customWidth="1"/>
    <col min="2744" max="2744" width="4.73046875" bestFit="1" customWidth="1"/>
    <col min="2745" max="2747" width="11.73046875" bestFit="1" customWidth="1"/>
    <col min="2748" max="2748" width="5.73046875" bestFit="1" customWidth="1"/>
    <col min="2749" max="2749" width="11.73046875" bestFit="1" customWidth="1"/>
    <col min="2750" max="2750" width="8.73046875" bestFit="1" customWidth="1"/>
    <col min="2751" max="2751" width="5.73046875" bestFit="1" customWidth="1"/>
    <col min="2752" max="2753" width="11.73046875" bestFit="1" customWidth="1"/>
    <col min="2754" max="2754" width="7.73046875" bestFit="1" customWidth="1"/>
    <col min="2755" max="2757" width="11.73046875" bestFit="1" customWidth="1"/>
    <col min="2758" max="2758" width="5.73046875" bestFit="1" customWidth="1"/>
    <col min="2759" max="2759" width="7.73046875" bestFit="1" customWidth="1"/>
    <col min="2760" max="2760" width="8.73046875" bestFit="1" customWidth="1"/>
    <col min="2761" max="2762" width="11.73046875" bestFit="1" customWidth="1"/>
    <col min="2763" max="2763" width="7.73046875" bestFit="1" customWidth="1"/>
    <col min="2764" max="2764" width="5.73046875" bestFit="1" customWidth="1"/>
    <col min="2765" max="2765" width="7.73046875" bestFit="1" customWidth="1"/>
    <col min="2766" max="2766" width="11.73046875" bestFit="1" customWidth="1"/>
    <col min="2767" max="2767" width="5.73046875" bestFit="1" customWidth="1"/>
    <col min="2768" max="2769" width="11.73046875" bestFit="1" customWidth="1"/>
    <col min="2770" max="2770" width="5.73046875" bestFit="1" customWidth="1"/>
    <col min="2771" max="2771" width="11.73046875" bestFit="1" customWidth="1"/>
    <col min="2772" max="2772" width="7.73046875" bestFit="1" customWidth="1"/>
    <col min="2773" max="2775" width="11.73046875" bestFit="1" customWidth="1"/>
    <col min="2776" max="2776" width="4.73046875" bestFit="1" customWidth="1"/>
    <col min="2777" max="2778" width="11.73046875" bestFit="1" customWidth="1"/>
    <col min="2779" max="2779" width="6.73046875" bestFit="1" customWidth="1"/>
    <col min="2780" max="2780" width="9.73046875" bestFit="1" customWidth="1"/>
    <col min="2781" max="2781" width="11.73046875" bestFit="1" customWidth="1"/>
    <col min="2782" max="2782" width="4.73046875" bestFit="1" customWidth="1"/>
    <col min="2783" max="2786" width="11.73046875" bestFit="1" customWidth="1"/>
    <col min="2787" max="2787" width="6.73046875" bestFit="1" customWidth="1"/>
    <col min="2788" max="2791" width="11.73046875" bestFit="1" customWidth="1"/>
    <col min="2792" max="2792" width="5.73046875" bestFit="1" customWidth="1"/>
    <col min="2793" max="2793" width="8.73046875" bestFit="1" customWidth="1"/>
    <col min="2794" max="2794" width="6.73046875" bestFit="1" customWidth="1"/>
    <col min="2795" max="2795" width="7.73046875" bestFit="1" customWidth="1"/>
    <col min="2796" max="2797" width="11.73046875" bestFit="1" customWidth="1"/>
    <col min="2798" max="2798" width="5.73046875" bestFit="1" customWidth="1"/>
    <col min="2799" max="2799" width="4.73046875" bestFit="1" customWidth="1"/>
    <col min="2800" max="2800" width="5.73046875" bestFit="1" customWidth="1"/>
    <col min="2801" max="2803" width="11.73046875" bestFit="1" customWidth="1"/>
    <col min="2804" max="2804" width="8.73046875" bestFit="1" customWidth="1"/>
    <col min="2805" max="2805" width="3.73046875" bestFit="1" customWidth="1"/>
    <col min="2806" max="2806" width="7.73046875" bestFit="1" customWidth="1"/>
    <col min="2807" max="2807" width="11.73046875" bestFit="1" customWidth="1"/>
    <col min="2808" max="2809" width="5.73046875" bestFit="1" customWidth="1"/>
    <col min="2810" max="2810" width="7.73046875" bestFit="1" customWidth="1"/>
    <col min="2811" max="2812" width="11.73046875" bestFit="1" customWidth="1"/>
    <col min="2813" max="2813" width="5.73046875" bestFit="1" customWidth="1"/>
    <col min="2814" max="2814" width="7.73046875" bestFit="1" customWidth="1"/>
    <col min="2815" max="2815" width="5.73046875" bestFit="1" customWidth="1"/>
    <col min="2816" max="2816" width="8.73046875" bestFit="1" customWidth="1"/>
    <col min="2817" max="2818" width="11.73046875" bestFit="1" customWidth="1"/>
    <col min="2819" max="2819" width="6.73046875" bestFit="1" customWidth="1"/>
    <col min="2820" max="2820" width="11.73046875" bestFit="1" customWidth="1"/>
    <col min="2821" max="2821" width="4.73046875" bestFit="1" customWidth="1"/>
    <col min="2822" max="2822" width="11.73046875" bestFit="1" customWidth="1"/>
    <col min="2823" max="2823" width="5.73046875" bestFit="1" customWidth="1"/>
    <col min="2824" max="2824" width="11.73046875" bestFit="1" customWidth="1"/>
    <col min="2825" max="2825" width="9.73046875" bestFit="1" customWidth="1"/>
    <col min="2826" max="2827" width="11.73046875" bestFit="1" customWidth="1"/>
    <col min="2828" max="2828" width="5.73046875" bestFit="1" customWidth="1"/>
    <col min="2829" max="2829" width="6.73046875" bestFit="1" customWidth="1"/>
    <col min="2830" max="2830" width="11.73046875" bestFit="1" customWidth="1"/>
    <col min="2831" max="2831" width="5.73046875" bestFit="1" customWidth="1"/>
    <col min="2832" max="2832" width="4.73046875" bestFit="1" customWidth="1"/>
    <col min="2833" max="2835" width="11.73046875" bestFit="1" customWidth="1"/>
    <col min="2836" max="2836" width="6.73046875" bestFit="1" customWidth="1"/>
    <col min="2837" max="2837" width="5.73046875" bestFit="1" customWidth="1"/>
    <col min="2838" max="2838" width="11.73046875" bestFit="1" customWidth="1"/>
    <col min="2839" max="2839" width="8.73046875" bestFit="1" customWidth="1"/>
    <col min="2840" max="2840" width="11.73046875" bestFit="1" customWidth="1"/>
    <col min="2841" max="2841" width="5.73046875" bestFit="1" customWidth="1"/>
    <col min="2842" max="2842" width="11.73046875" bestFit="1" customWidth="1"/>
    <col min="2843" max="2843" width="6.73046875" bestFit="1" customWidth="1"/>
    <col min="2844" max="2845" width="5.73046875" bestFit="1" customWidth="1"/>
    <col min="2846" max="2846" width="9.73046875" bestFit="1" customWidth="1"/>
    <col min="2847" max="2847" width="5.73046875" bestFit="1" customWidth="1"/>
    <col min="2848" max="2848" width="11.73046875" bestFit="1" customWidth="1"/>
    <col min="2849" max="2849" width="7.73046875" bestFit="1" customWidth="1"/>
    <col min="2850" max="2850" width="8.73046875" bestFit="1" customWidth="1"/>
    <col min="2851" max="2851" width="3.73046875" bestFit="1" customWidth="1"/>
    <col min="2852" max="2853" width="11.73046875" bestFit="1" customWidth="1"/>
    <col min="2854" max="2854" width="8.73046875" bestFit="1" customWidth="1"/>
    <col min="2855" max="2857" width="11.73046875" bestFit="1" customWidth="1"/>
    <col min="2858" max="2858" width="10.73046875" bestFit="1" customWidth="1"/>
    <col min="2859" max="2860" width="11.73046875" bestFit="1" customWidth="1"/>
    <col min="2861" max="2861" width="6.73046875" bestFit="1" customWidth="1"/>
    <col min="2862" max="2863" width="5.73046875" bestFit="1" customWidth="1"/>
    <col min="2864" max="2864" width="11.73046875" bestFit="1" customWidth="1"/>
    <col min="2865" max="2865" width="5.73046875" bestFit="1" customWidth="1"/>
    <col min="2866" max="2866" width="6.73046875" bestFit="1" customWidth="1"/>
    <col min="2867" max="2869" width="11.73046875" bestFit="1" customWidth="1"/>
    <col min="2870" max="2870" width="8.73046875" bestFit="1" customWidth="1"/>
    <col min="2871" max="2871" width="6.73046875" bestFit="1" customWidth="1"/>
    <col min="2872" max="2872" width="5.73046875" bestFit="1" customWidth="1"/>
    <col min="2873" max="2873" width="11.73046875" bestFit="1" customWidth="1"/>
    <col min="2874" max="2874" width="6.73046875" bestFit="1" customWidth="1"/>
    <col min="2875" max="2877" width="11.73046875" bestFit="1" customWidth="1"/>
    <col min="2878" max="2879" width="5.73046875" bestFit="1" customWidth="1"/>
    <col min="2880" max="2880" width="4.73046875" bestFit="1" customWidth="1"/>
    <col min="2881" max="2881" width="11.73046875" bestFit="1" customWidth="1"/>
    <col min="2882" max="2882" width="5.73046875" bestFit="1" customWidth="1"/>
    <col min="2883" max="2883" width="11.73046875" bestFit="1" customWidth="1"/>
    <col min="2884" max="2884" width="5.73046875" bestFit="1" customWidth="1"/>
    <col min="2885" max="2885" width="8.73046875" bestFit="1" customWidth="1"/>
    <col min="2886" max="2890" width="11.73046875" bestFit="1" customWidth="1"/>
    <col min="2891" max="2891" width="8.73046875" bestFit="1" customWidth="1"/>
    <col min="2892" max="2894" width="11.73046875" bestFit="1" customWidth="1"/>
    <col min="2895" max="2895" width="7.73046875" bestFit="1" customWidth="1"/>
    <col min="2896" max="2896" width="11.73046875" bestFit="1" customWidth="1"/>
    <col min="2897" max="2897" width="1.73046875" bestFit="1" customWidth="1"/>
    <col min="2898" max="2898" width="9.73046875" bestFit="1" customWidth="1"/>
    <col min="2899" max="2899" width="6.73046875" bestFit="1" customWidth="1"/>
    <col min="2900" max="2900" width="4.73046875" bestFit="1" customWidth="1"/>
    <col min="2901" max="2901" width="5.73046875" bestFit="1" customWidth="1"/>
    <col min="2902" max="2902" width="6.73046875" bestFit="1" customWidth="1"/>
    <col min="2903" max="2903" width="5.73046875" bestFit="1" customWidth="1"/>
    <col min="2904" max="2904" width="6.73046875" bestFit="1" customWidth="1"/>
    <col min="2905" max="2905" width="11.73046875" bestFit="1" customWidth="1"/>
    <col min="2906" max="2906" width="6.73046875" bestFit="1" customWidth="1"/>
    <col min="2907" max="2907" width="4.73046875" bestFit="1" customWidth="1"/>
    <col min="2908" max="2908" width="7.73046875" bestFit="1" customWidth="1"/>
    <col min="2909" max="2909" width="5.73046875" bestFit="1" customWidth="1"/>
    <col min="2910" max="2910" width="11.73046875" bestFit="1" customWidth="1"/>
    <col min="2911" max="2911" width="6.73046875" bestFit="1" customWidth="1"/>
    <col min="2912" max="2913" width="11.73046875" bestFit="1" customWidth="1"/>
    <col min="2914" max="2914" width="7.73046875" bestFit="1" customWidth="1"/>
    <col min="2915" max="2917" width="11.73046875" bestFit="1" customWidth="1"/>
    <col min="2918" max="2918" width="7.73046875" bestFit="1" customWidth="1"/>
    <col min="2919" max="2920" width="11.73046875" bestFit="1" customWidth="1"/>
    <col min="2921" max="2921" width="5.73046875" bestFit="1" customWidth="1"/>
    <col min="2922" max="2922" width="7.73046875" bestFit="1" customWidth="1"/>
    <col min="2923" max="2923" width="11.73046875" bestFit="1" customWidth="1"/>
    <col min="2924" max="2924" width="4.73046875" bestFit="1" customWidth="1"/>
    <col min="2925" max="2925" width="6.73046875" bestFit="1" customWidth="1"/>
    <col min="2926" max="2926" width="11.73046875" bestFit="1" customWidth="1"/>
    <col min="2927" max="2927" width="5.73046875" bestFit="1" customWidth="1"/>
    <col min="2928" max="2929" width="11.73046875" bestFit="1" customWidth="1"/>
    <col min="2930" max="2930" width="6.73046875" bestFit="1" customWidth="1"/>
    <col min="2931" max="2931" width="5.73046875" bestFit="1" customWidth="1"/>
    <col min="2932" max="2933" width="11.73046875" bestFit="1" customWidth="1"/>
    <col min="2934" max="2934" width="5.73046875" bestFit="1" customWidth="1"/>
    <col min="2935" max="2935" width="11.73046875" bestFit="1" customWidth="1"/>
    <col min="2936" max="2936" width="5.73046875" bestFit="1" customWidth="1"/>
    <col min="2937" max="2937" width="4.73046875" bestFit="1" customWidth="1"/>
    <col min="2938" max="2938" width="7.73046875" bestFit="1" customWidth="1"/>
    <col min="2939" max="2939" width="6.73046875" bestFit="1" customWidth="1"/>
    <col min="2940" max="2940" width="11.73046875" bestFit="1" customWidth="1"/>
    <col min="2941" max="2941" width="3.73046875" bestFit="1" customWidth="1"/>
    <col min="2942" max="2942" width="5.73046875" bestFit="1" customWidth="1"/>
    <col min="2943" max="2944" width="8.73046875" bestFit="1" customWidth="1"/>
    <col min="2945" max="2945" width="5.73046875" bestFit="1" customWidth="1"/>
    <col min="2946" max="2946" width="11.73046875" bestFit="1" customWidth="1"/>
    <col min="2947" max="2947" width="9.73046875" bestFit="1" customWidth="1"/>
    <col min="2948" max="2948" width="11.73046875" bestFit="1" customWidth="1"/>
    <col min="2949" max="2950" width="6.73046875" bestFit="1" customWidth="1"/>
    <col min="2951" max="2951" width="11.73046875" bestFit="1" customWidth="1"/>
    <col min="2952" max="2952" width="6.73046875" bestFit="1" customWidth="1"/>
    <col min="2953" max="2953" width="8.73046875" bestFit="1" customWidth="1"/>
    <col min="2954" max="2954" width="3.73046875" bestFit="1" customWidth="1"/>
    <col min="2955" max="2956" width="11.73046875" bestFit="1" customWidth="1"/>
    <col min="2957" max="2957" width="5.73046875" bestFit="1" customWidth="1"/>
    <col min="2958" max="2959" width="11.73046875" bestFit="1" customWidth="1"/>
    <col min="2960" max="2960" width="8.73046875" bestFit="1" customWidth="1"/>
    <col min="2961" max="2961" width="11.73046875" bestFit="1" customWidth="1"/>
    <col min="2962" max="2962" width="4.73046875" bestFit="1" customWidth="1"/>
    <col min="2963" max="2963" width="11.73046875" bestFit="1" customWidth="1"/>
    <col min="2964" max="2965" width="4.73046875" bestFit="1" customWidth="1"/>
    <col min="2966" max="2966" width="5.73046875" bestFit="1" customWidth="1"/>
    <col min="2967" max="2968" width="11.73046875" bestFit="1" customWidth="1"/>
    <col min="2969" max="2969" width="8.73046875" bestFit="1" customWidth="1"/>
    <col min="2970" max="2970" width="11.73046875" bestFit="1" customWidth="1"/>
    <col min="2971" max="2971" width="4.73046875" bestFit="1" customWidth="1"/>
    <col min="2972" max="2972" width="5.73046875" bestFit="1" customWidth="1"/>
    <col min="2973" max="2976" width="11.73046875" bestFit="1" customWidth="1"/>
    <col min="2977" max="2977" width="6.73046875" bestFit="1" customWidth="1"/>
    <col min="2978" max="2979" width="11.73046875" bestFit="1" customWidth="1"/>
    <col min="2980" max="2980" width="5.73046875" bestFit="1" customWidth="1"/>
    <col min="2981" max="2981" width="11.73046875" bestFit="1" customWidth="1"/>
    <col min="2982" max="2982" width="8.73046875" bestFit="1" customWidth="1"/>
    <col min="2983" max="2983" width="6.73046875" bestFit="1" customWidth="1"/>
    <col min="2984" max="2985" width="7.73046875" bestFit="1" customWidth="1"/>
    <col min="2986" max="2986" width="11.73046875" bestFit="1" customWidth="1"/>
    <col min="2987" max="2987" width="7.73046875" bestFit="1" customWidth="1"/>
    <col min="2988" max="2989" width="5.73046875" bestFit="1" customWidth="1"/>
    <col min="2990" max="2991" width="11.73046875" bestFit="1" customWidth="1"/>
    <col min="2992" max="2992" width="6.73046875" bestFit="1" customWidth="1"/>
    <col min="2993" max="2993" width="11.73046875" bestFit="1" customWidth="1"/>
    <col min="2994" max="2994" width="4.73046875" bestFit="1" customWidth="1"/>
    <col min="2995" max="2995" width="8.73046875" bestFit="1" customWidth="1"/>
    <col min="2996" max="2996" width="7.73046875" bestFit="1" customWidth="1"/>
    <col min="2997" max="2997" width="11.73046875" bestFit="1" customWidth="1"/>
    <col min="2998" max="2998" width="5.73046875" bestFit="1" customWidth="1"/>
    <col min="2999" max="3000" width="11.73046875" bestFit="1" customWidth="1"/>
    <col min="3001" max="3001" width="7.73046875" bestFit="1" customWidth="1"/>
    <col min="3002" max="3002" width="6.73046875" bestFit="1" customWidth="1"/>
    <col min="3003" max="3003" width="5.73046875" bestFit="1" customWidth="1"/>
    <col min="3004" max="3004" width="7.73046875" bestFit="1" customWidth="1"/>
    <col min="3005" max="3005" width="11.73046875" bestFit="1" customWidth="1"/>
    <col min="3006" max="3006" width="7.73046875" bestFit="1" customWidth="1"/>
    <col min="3007" max="3007" width="11.73046875" bestFit="1" customWidth="1"/>
    <col min="3008" max="3008" width="6.73046875" bestFit="1" customWidth="1"/>
    <col min="3009" max="3009" width="1.73046875" bestFit="1" customWidth="1"/>
    <col min="3010" max="3010" width="4.73046875" bestFit="1" customWidth="1"/>
    <col min="3011" max="3011" width="8.73046875" bestFit="1" customWidth="1"/>
    <col min="3012" max="3012" width="6.73046875" bestFit="1" customWidth="1"/>
    <col min="3013" max="3013" width="5.73046875" bestFit="1" customWidth="1"/>
    <col min="3014" max="3014" width="11.73046875" bestFit="1" customWidth="1"/>
    <col min="3015" max="3015" width="6.73046875" bestFit="1" customWidth="1"/>
    <col min="3016" max="3017" width="11.73046875" bestFit="1" customWidth="1"/>
    <col min="3018" max="3018" width="8.73046875" bestFit="1" customWidth="1"/>
    <col min="3019" max="3019" width="6.73046875" bestFit="1" customWidth="1"/>
    <col min="3020" max="3020" width="11.73046875" bestFit="1" customWidth="1"/>
    <col min="3021" max="3021" width="4.73046875" bestFit="1" customWidth="1"/>
    <col min="3022" max="3022" width="5.73046875" bestFit="1" customWidth="1"/>
    <col min="3023" max="3023" width="6.73046875" bestFit="1" customWidth="1"/>
    <col min="3024" max="3025" width="5.73046875" bestFit="1" customWidth="1"/>
    <col min="3026" max="3028" width="11.73046875" bestFit="1" customWidth="1"/>
    <col min="3029" max="3029" width="9.73046875" bestFit="1" customWidth="1"/>
    <col min="3030" max="3030" width="11.73046875" bestFit="1" customWidth="1"/>
    <col min="3031" max="3031" width="5.73046875" bestFit="1" customWidth="1"/>
    <col min="3032" max="3032" width="3.73046875" bestFit="1" customWidth="1"/>
    <col min="3033" max="3033" width="10.73046875" bestFit="1" customWidth="1"/>
    <col min="3034" max="3034" width="5.73046875" bestFit="1" customWidth="1"/>
    <col min="3035" max="3035" width="6.73046875" bestFit="1" customWidth="1"/>
    <col min="3036" max="3037" width="5.73046875" bestFit="1" customWidth="1"/>
    <col min="3038" max="3038" width="6.73046875" bestFit="1" customWidth="1"/>
    <col min="3039" max="3039" width="5.73046875" bestFit="1" customWidth="1"/>
    <col min="3040" max="3040" width="4.73046875" bestFit="1" customWidth="1"/>
    <col min="3041" max="3041" width="11.73046875" bestFit="1" customWidth="1"/>
    <col min="3042" max="3042" width="5.73046875" bestFit="1" customWidth="1"/>
    <col min="3043" max="3044" width="11.73046875" bestFit="1" customWidth="1"/>
    <col min="3045" max="3045" width="5.73046875" bestFit="1" customWidth="1"/>
    <col min="3046" max="3046" width="4.73046875" bestFit="1" customWidth="1"/>
    <col min="3047" max="3047" width="11.73046875" bestFit="1" customWidth="1"/>
    <col min="3048" max="3048" width="6.73046875" bestFit="1" customWidth="1"/>
    <col min="3049" max="3050" width="5.73046875" bestFit="1" customWidth="1"/>
    <col min="3051" max="3051" width="11.73046875" bestFit="1" customWidth="1"/>
    <col min="3052" max="3052" width="5.73046875" bestFit="1" customWidth="1"/>
    <col min="3053" max="3054" width="7.73046875" bestFit="1" customWidth="1"/>
    <col min="3055" max="3055" width="3.73046875" bestFit="1" customWidth="1"/>
    <col min="3056" max="3058" width="11.73046875" bestFit="1" customWidth="1"/>
    <col min="3059" max="3059" width="9.73046875" bestFit="1" customWidth="1"/>
    <col min="3060" max="3060" width="5.73046875" bestFit="1" customWidth="1"/>
    <col min="3061" max="3065" width="11.73046875" bestFit="1" customWidth="1"/>
    <col min="3066" max="3066" width="5.73046875" bestFit="1" customWidth="1"/>
    <col min="3067" max="3067" width="6.73046875" bestFit="1" customWidth="1"/>
    <col min="3068" max="3068" width="5.73046875" bestFit="1" customWidth="1"/>
    <col min="3069" max="3069" width="11.73046875" bestFit="1" customWidth="1"/>
    <col min="3070" max="3070" width="3.73046875" bestFit="1" customWidth="1"/>
    <col min="3071" max="3071" width="11.73046875" bestFit="1" customWidth="1"/>
    <col min="3072" max="3072" width="7.73046875" bestFit="1" customWidth="1"/>
    <col min="3073" max="3073" width="6.73046875" bestFit="1" customWidth="1"/>
    <col min="3074" max="3075" width="5.73046875" bestFit="1" customWidth="1"/>
    <col min="3076" max="3076" width="4.73046875" bestFit="1" customWidth="1"/>
    <col min="3077" max="3081" width="11.73046875" bestFit="1" customWidth="1"/>
    <col min="3082" max="3082" width="1.73046875" bestFit="1" customWidth="1"/>
    <col min="3083" max="3084" width="11.73046875" bestFit="1" customWidth="1"/>
    <col min="3085" max="3085" width="5.73046875" bestFit="1" customWidth="1"/>
    <col min="3086" max="3086" width="6.73046875" bestFit="1" customWidth="1"/>
    <col min="3087" max="3087" width="11.73046875" bestFit="1" customWidth="1"/>
    <col min="3088" max="3088" width="4.73046875" bestFit="1" customWidth="1"/>
    <col min="3089" max="3090" width="11.73046875" bestFit="1" customWidth="1"/>
    <col min="3091" max="3091" width="5.73046875" bestFit="1" customWidth="1"/>
    <col min="3092" max="3092" width="11.73046875" bestFit="1" customWidth="1"/>
    <col min="3093" max="3093" width="5.73046875" bestFit="1" customWidth="1"/>
    <col min="3094" max="3094" width="6.73046875" bestFit="1" customWidth="1"/>
    <col min="3095" max="3095" width="5.73046875" bestFit="1" customWidth="1"/>
    <col min="3096" max="3096" width="11.73046875" bestFit="1" customWidth="1"/>
    <col min="3097" max="3097" width="6.73046875" bestFit="1" customWidth="1"/>
    <col min="3098" max="3098" width="4.73046875" bestFit="1" customWidth="1"/>
    <col min="3099" max="3099" width="7.73046875" bestFit="1" customWidth="1"/>
    <col min="3100" max="3100" width="5.73046875" bestFit="1" customWidth="1"/>
    <col min="3101" max="3101" width="11.73046875" bestFit="1" customWidth="1"/>
    <col min="3102" max="3102" width="6.73046875" bestFit="1" customWidth="1"/>
    <col min="3103" max="3104" width="5.73046875" bestFit="1" customWidth="1"/>
    <col min="3105" max="3105" width="11.73046875" bestFit="1" customWidth="1"/>
    <col min="3106" max="3106" width="3.73046875" bestFit="1" customWidth="1"/>
    <col min="3107" max="3108" width="11.73046875" bestFit="1" customWidth="1"/>
    <col min="3109" max="3109" width="4.73046875" bestFit="1" customWidth="1"/>
    <col min="3110" max="3110" width="5.73046875" bestFit="1" customWidth="1"/>
    <col min="3111" max="3111" width="11.73046875" bestFit="1" customWidth="1"/>
    <col min="3112" max="3112" width="5.73046875" bestFit="1" customWidth="1"/>
    <col min="3113" max="3113" width="6.73046875" bestFit="1" customWidth="1"/>
    <col min="3114" max="3114" width="11.73046875" bestFit="1" customWidth="1"/>
    <col min="3115" max="3115" width="5.73046875" bestFit="1" customWidth="1"/>
    <col min="3116" max="3116" width="11.73046875" bestFit="1" customWidth="1"/>
    <col min="3117" max="3117" width="4.73046875" bestFit="1" customWidth="1"/>
    <col min="3118" max="3119" width="5.73046875" bestFit="1" customWidth="1"/>
    <col min="3120" max="3120" width="7.73046875" bestFit="1" customWidth="1"/>
    <col min="3121" max="3121" width="4.73046875" bestFit="1" customWidth="1"/>
    <col min="3122" max="3122" width="9.73046875" bestFit="1" customWidth="1"/>
    <col min="3123" max="3123" width="6.73046875" bestFit="1" customWidth="1"/>
    <col min="3124" max="3124" width="8.73046875" bestFit="1" customWidth="1"/>
    <col min="3125" max="3126" width="7.73046875" bestFit="1" customWidth="1"/>
    <col min="3127" max="3127" width="3.73046875" bestFit="1" customWidth="1"/>
    <col min="3128" max="3128" width="7.73046875" bestFit="1" customWidth="1"/>
    <col min="3129" max="3129" width="5.73046875" bestFit="1" customWidth="1"/>
    <col min="3130" max="3130" width="4.73046875" bestFit="1" customWidth="1"/>
    <col min="3131" max="3131" width="8.73046875" bestFit="1" customWidth="1"/>
    <col min="3132" max="3132" width="7.73046875" bestFit="1" customWidth="1"/>
    <col min="3133" max="3133" width="6.73046875" bestFit="1" customWidth="1"/>
    <col min="3134" max="3134" width="4.73046875" bestFit="1" customWidth="1"/>
    <col min="3135" max="3137" width="11.73046875" bestFit="1" customWidth="1"/>
    <col min="3138" max="3140" width="5.73046875" bestFit="1" customWidth="1"/>
    <col min="3141" max="3141" width="10.73046875" bestFit="1" customWidth="1"/>
    <col min="3142" max="3142" width="11.73046875" bestFit="1" customWidth="1"/>
    <col min="3143" max="3145" width="4.73046875" bestFit="1" customWidth="1"/>
    <col min="3146" max="3146" width="1.73046875" bestFit="1" customWidth="1"/>
    <col min="3147" max="3147" width="6.73046875" bestFit="1" customWidth="1"/>
    <col min="3148" max="3150" width="4.73046875" bestFit="1" customWidth="1"/>
    <col min="3151" max="3151" width="5.73046875" bestFit="1" customWidth="1"/>
    <col min="3152" max="3152" width="11.73046875" bestFit="1" customWidth="1"/>
    <col min="3153" max="3153" width="6.73046875" bestFit="1" customWidth="1"/>
    <col min="3154" max="3154" width="5.73046875" bestFit="1" customWidth="1"/>
    <col min="3155" max="3155" width="11.73046875" bestFit="1" customWidth="1"/>
    <col min="3156" max="3156" width="4.73046875" bestFit="1" customWidth="1"/>
    <col min="3157" max="3157" width="5.73046875" bestFit="1" customWidth="1"/>
    <col min="3158" max="3158" width="11.73046875" bestFit="1" customWidth="1"/>
    <col min="3159" max="3159" width="8.73046875" bestFit="1" customWidth="1"/>
    <col min="3160" max="3160" width="4.73046875" bestFit="1" customWidth="1"/>
    <col min="3161" max="3161" width="7.73046875" bestFit="1" customWidth="1"/>
    <col min="3162" max="3162" width="6.73046875" bestFit="1" customWidth="1"/>
    <col min="3163" max="3163" width="5.73046875" bestFit="1" customWidth="1"/>
    <col min="3164" max="3164" width="11.73046875" bestFit="1" customWidth="1"/>
    <col min="3165" max="3165" width="6.73046875" bestFit="1" customWidth="1"/>
    <col min="3166" max="3166" width="8.73046875" bestFit="1" customWidth="1"/>
    <col min="3167" max="3168" width="4.73046875" bestFit="1" customWidth="1"/>
    <col min="3169" max="3169" width="6.73046875" bestFit="1" customWidth="1"/>
    <col min="3170" max="3170" width="11.73046875" bestFit="1" customWidth="1"/>
    <col min="3171" max="3171" width="5.73046875" bestFit="1" customWidth="1"/>
    <col min="3172" max="3172" width="11.73046875" bestFit="1" customWidth="1"/>
    <col min="3173" max="3173" width="7.73046875" bestFit="1" customWidth="1"/>
    <col min="3174" max="3174" width="4.73046875" bestFit="1" customWidth="1"/>
    <col min="3175" max="3175" width="11.73046875" bestFit="1" customWidth="1"/>
    <col min="3176" max="3176" width="8.73046875" bestFit="1" customWidth="1"/>
    <col min="3177" max="3178" width="6.73046875" bestFit="1" customWidth="1"/>
    <col min="3179" max="3179" width="11.73046875" bestFit="1" customWidth="1"/>
    <col min="3180" max="3180" width="3.73046875" bestFit="1" customWidth="1"/>
    <col min="3181" max="3181" width="6.73046875" bestFit="1" customWidth="1"/>
    <col min="3182" max="3183" width="11.73046875" bestFit="1" customWidth="1"/>
    <col min="3184" max="3184" width="5.73046875" bestFit="1" customWidth="1"/>
    <col min="3185" max="3185" width="4.73046875" bestFit="1" customWidth="1"/>
    <col min="3186" max="3188" width="11.73046875" bestFit="1" customWidth="1"/>
    <col min="3189" max="3189" width="8.73046875" bestFit="1" customWidth="1"/>
    <col min="3190" max="3190" width="7.73046875" bestFit="1" customWidth="1"/>
    <col min="3191" max="3191" width="8.73046875" bestFit="1" customWidth="1"/>
    <col min="3192" max="3192" width="11.73046875" bestFit="1" customWidth="1"/>
    <col min="3193" max="3193" width="4.73046875" bestFit="1" customWidth="1"/>
    <col min="3194" max="3194" width="11.73046875" bestFit="1" customWidth="1"/>
    <col min="3195" max="3195" width="7.73046875" bestFit="1" customWidth="1"/>
    <col min="3196" max="3196" width="4.73046875" bestFit="1" customWidth="1"/>
    <col min="3197" max="3197" width="3.73046875" bestFit="1" customWidth="1"/>
    <col min="3198" max="3198" width="6.73046875" bestFit="1" customWidth="1"/>
    <col min="3199" max="3199" width="11.73046875" bestFit="1" customWidth="1"/>
    <col min="3200" max="3200" width="5.73046875" bestFit="1" customWidth="1"/>
    <col min="3201" max="3201" width="8.73046875" bestFit="1" customWidth="1"/>
    <col min="3202" max="3202" width="4.73046875" bestFit="1" customWidth="1"/>
    <col min="3203" max="3203" width="11.73046875" bestFit="1" customWidth="1"/>
    <col min="3204" max="3204" width="9.73046875" bestFit="1" customWidth="1"/>
    <col min="3205" max="3205" width="6.73046875" bestFit="1" customWidth="1"/>
    <col min="3206" max="3206" width="9.73046875" bestFit="1" customWidth="1"/>
    <col min="3207" max="3207" width="11.73046875" bestFit="1" customWidth="1"/>
    <col min="3208" max="3208" width="3.73046875" bestFit="1" customWidth="1"/>
    <col min="3209" max="3210" width="11.73046875" bestFit="1" customWidth="1"/>
    <col min="3211" max="3211" width="6.73046875" bestFit="1" customWidth="1"/>
    <col min="3212" max="3212" width="5.73046875" bestFit="1" customWidth="1"/>
    <col min="3213" max="3213" width="3.73046875" bestFit="1" customWidth="1"/>
    <col min="3214" max="3214" width="7.73046875" bestFit="1" customWidth="1"/>
    <col min="3215" max="3215" width="4.73046875" bestFit="1" customWidth="1"/>
    <col min="3216" max="3216" width="6.73046875" bestFit="1" customWidth="1"/>
    <col min="3217" max="3217" width="4.73046875" bestFit="1" customWidth="1"/>
    <col min="3218" max="3218" width="7.73046875" bestFit="1" customWidth="1"/>
    <col min="3219" max="3219" width="6.73046875" bestFit="1" customWidth="1"/>
    <col min="3220" max="3220" width="7.73046875" bestFit="1" customWidth="1"/>
    <col min="3221" max="3221" width="9.73046875" bestFit="1" customWidth="1"/>
    <col min="3222" max="3222" width="4.73046875" bestFit="1" customWidth="1"/>
    <col min="3223" max="3223" width="5.73046875" bestFit="1" customWidth="1"/>
    <col min="3224" max="3224" width="4.73046875" bestFit="1" customWidth="1"/>
    <col min="3225" max="3225" width="7.73046875" bestFit="1" customWidth="1"/>
    <col min="3226" max="3226" width="5.73046875" bestFit="1" customWidth="1"/>
    <col min="3227" max="3227" width="6.73046875" bestFit="1" customWidth="1"/>
    <col min="3228" max="3230" width="11.73046875" bestFit="1" customWidth="1"/>
    <col min="3231" max="3231" width="8.73046875" bestFit="1" customWidth="1"/>
    <col min="3232" max="3233" width="6.73046875" bestFit="1" customWidth="1"/>
    <col min="3234" max="3237" width="11.73046875" bestFit="1" customWidth="1"/>
    <col min="3238" max="3238" width="3.73046875" bestFit="1" customWidth="1"/>
    <col min="3239" max="3240" width="5.73046875" bestFit="1" customWidth="1"/>
    <col min="3241" max="3241" width="11.73046875" bestFit="1" customWidth="1"/>
    <col min="3242" max="3242" width="8.73046875" bestFit="1" customWidth="1"/>
    <col min="3243" max="3244" width="11.73046875" bestFit="1" customWidth="1"/>
    <col min="3245" max="3245" width="7.73046875" bestFit="1" customWidth="1"/>
    <col min="3246" max="3246" width="11.73046875" bestFit="1" customWidth="1"/>
    <col min="3247" max="3248" width="5.73046875" bestFit="1" customWidth="1"/>
    <col min="3249" max="3250" width="4.73046875" bestFit="1" customWidth="1"/>
    <col min="3251" max="3251" width="5.73046875" bestFit="1" customWidth="1"/>
    <col min="3252" max="3256" width="11.73046875" bestFit="1" customWidth="1"/>
    <col min="3257" max="3257" width="7.73046875" bestFit="1" customWidth="1"/>
    <col min="3258" max="3258" width="5.73046875" bestFit="1" customWidth="1"/>
    <col min="3259" max="3259" width="6.73046875" bestFit="1" customWidth="1"/>
    <col min="3260" max="3260" width="7.73046875" bestFit="1" customWidth="1"/>
    <col min="3261" max="3261" width="11.73046875" bestFit="1" customWidth="1"/>
    <col min="3262" max="3262" width="4.73046875" bestFit="1" customWidth="1"/>
    <col min="3263" max="3264" width="11.73046875" bestFit="1" customWidth="1"/>
    <col min="3265" max="3265" width="7.73046875" bestFit="1" customWidth="1"/>
    <col min="3266" max="3266" width="4.73046875" bestFit="1" customWidth="1"/>
    <col min="3267" max="3267" width="11.73046875" bestFit="1" customWidth="1"/>
    <col min="3268" max="3268" width="3.73046875" bestFit="1" customWidth="1"/>
    <col min="3269" max="3269" width="5.73046875" bestFit="1" customWidth="1"/>
    <col min="3270" max="3270" width="6.73046875" bestFit="1" customWidth="1"/>
    <col min="3271" max="3271" width="4.73046875" bestFit="1" customWidth="1"/>
    <col min="3272" max="3273" width="11.73046875" bestFit="1" customWidth="1"/>
    <col min="3274" max="3274" width="7.73046875" bestFit="1" customWidth="1"/>
    <col min="3275" max="3275" width="6.73046875" bestFit="1" customWidth="1"/>
    <col min="3276" max="3276" width="9.73046875" bestFit="1" customWidth="1"/>
    <col min="3277" max="3277" width="11.73046875" bestFit="1" customWidth="1"/>
    <col min="3278" max="3278" width="4.73046875" bestFit="1" customWidth="1"/>
    <col min="3279" max="3280" width="10.73046875" bestFit="1" customWidth="1"/>
    <col min="3281" max="3282" width="11.73046875" bestFit="1" customWidth="1"/>
    <col min="3283" max="3283" width="6.73046875" bestFit="1" customWidth="1"/>
    <col min="3284" max="3284" width="7.73046875" bestFit="1" customWidth="1"/>
    <col min="3285" max="3285" width="6.73046875" bestFit="1" customWidth="1"/>
    <col min="3286" max="3287" width="11.73046875" bestFit="1" customWidth="1"/>
    <col min="3288" max="3288" width="6.73046875" bestFit="1" customWidth="1"/>
    <col min="3289" max="3289" width="11.73046875" bestFit="1" customWidth="1"/>
    <col min="3290" max="3290" width="5.73046875" bestFit="1" customWidth="1"/>
    <col min="3291" max="3291" width="6.73046875" bestFit="1" customWidth="1"/>
    <col min="3292" max="3292" width="11.73046875" bestFit="1" customWidth="1"/>
    <col min="3293" max="3293" width="6.73046875" bestFit="1" customWidth="1"/>
    <col min="3294" max="3294" width="9.73046875" bestFit="1" customWidth="1"/>
    <col min="3295" max="3296" width="11.73046875" bestFit="1" customWidth="1"/>
    <col min="3297" max="3297" width="5.73046875" bestFit="1" customWidth="1"/>
    <col min="3298" max="3298" width="10.73046875" bestFit="1" customWidth="1"/>
    <col min="3299" max="3300" width="11.73046875" bestFit="1" customWidth="1"/>
    <col min="3301" max="3302" width="9.73046875" bestFit="1" customWidth="1"/>
    <col min="3303" max="3303" width="11.73046875" bestFit="1" customWidth="1"/>
    <col min="3304" max="3304" width="7.73046875" bestFit="1" customWidth="1"/>
    <col min="3305" max="3305" width="6.73046875" bestFit="1" customWidth="1"/>
    <col min="3306" max="3306" width="10.73046875" bestFit="1" customWidth="1"/>
    <col min="3307" max="3307" width="11.73046875" bestFit="1" customWidth="1"/>
    <col min="3308" max="3308" width="8.73046875" bestFit="1" customWidth="1"/>
    <col min="3309" max="3309" width="11.73046875" bestFit="1" customWidth="1"/>
    <col min="3310" max="3310" width="9.73046875" bestFit="1" customWidth="1"/>
    <col min="3311" max="3311" width="10.73046875" bestFit="1" customWidth="1"/>
    <col min="3312" max="3312" width="5.73046875" bestFit="1" customWidth="1"/>
    <col min="3313" max="3314" width="11.73046875" bestFit="1" customWidth="1"/>
    <col min="3315" max="3315" width="8.73046875" bestFit="1" customWidth="1"/>
    <col min="3316" max="3316" width="7.73046875" bestFit="1" customWidth="1"/>
    <col min="3317" max="3317" width="6.73046875" bestFit="1" customWidth="1"/>
    <col min="3318" max="3318" width="11.73046875" bestFit="1" customWidth="1"/>
    <col min="3319" max="3319" width="8.73046875" bestFit="1" customWidth="1"/>
    <col min="3320" max="3320" width="11.73046875" bestFit="1" customWidth="1"/>
    <col min="3321" max="3321" width="9.73046875" bestFit="1" customWidth="1"/>
    <col min="3322" max="3322" width="5.73046875" bestFit="1" customWidth="1"/>
    <col min="3323" max="3323" width="7.73046875" bestFit="1" customWidth="1"/>
    <col min="3324" max="3325" width="11.73046875" bestFit="1" customWidth="1"/>
    <col min="3326" max="3327" width="4.73046875" bestFit="1" customWidth="1"/>
    <col min="3328" max="3328" width="11.73046875" bestFit="1" customWidth="1"/>
    <col min="3329" max="3330" width="7.73046875" bestFit="1" customWidth="1"/>
    <col min="3331" max="3331" width="5.73046875" bestFit="1" customWidth="1"/>
    <col min="3332" max="3332" width="8.73046875" bestFit="1" customWidth="1"/>
    <col min="3333" max="3334" width="6.73046875" bestFit="1" customWidth="1"/>
    <col min="3335" max="3335" width="5.73046875" bestFit="1" customWidth="1"/>
    <col min="3336" max="3336" width="10.73046875" bestFit="1" customWidth="1"/>
    <col min="3337" max="3339" width="11.73046875" bestFit="1" customWidth="1"/>
    <col min="3340" max="3340" width="5.73046875" bestFit="1" customWidth="1"/>
    <col min="3341" max="3341" width="11.73046875" bestFit="1" customWidth="1"/>
    <col min="3342" max="3342" width="4.73046875" bestFit="1" customWidth="1"/>
    <col min="3343" max="3343" width="11.73046875" bestFit="1" customWidth="1"/>
    <col min="3344" max="3344" width="6.73046875" bestFit="1" customWidth="1"/>
    <col min="3345" max="3345" width="7.73046875" bestFit="1" customWidth="1"/>
    <col min="3346" max="3346" width="8.73046875" bestFit="1" customWidth="1"/>
    <col min="3347" max="3347" width="9.73046875" bestFit="1" customWidth="1"/>
    <col min="3348" max="3348" width="11.73046875" bestFit="1" customWidth="1"/>
    <col min="3349" max="3349" width="5.73046875" bestFit="1" customWidth="1"/>
    <col min="3350" max="3350" width="6.73046875" bestFit="1" customWidth="1"/>
    <col min="3351" max="3351" width="11.73046875" bestFit="1" customWidth="1"/>
    <col min="3352" max="3352" width="5.73046875" bestFit="1" customWidth="1"/>
    <col min="3353" max="3356" width="11.73046875" bestFit="1" customWidth="1"/>
    <col min="3357" max="3357" width="6.73046875" bestFit="1" customWidth="1"/>
    <col min="3358" max="3358" width="8.73046875" bestFit="1" customWidth="1"/>
    <col min="3359" max="3359" width="11.73046875" bestFit="1" customWidth="1"/>
    <col min="3360" max="3360" width="5.73046875" bestFit="1" customWidth="1"/>
    <col min="3361" max="3362" width="11.73046875" bestFit="1" customWidth="1"/>
    <col min="3363" max="3364" width="6.73046875" bestFit="1" customWidth="1"/>
    <col min="3365" max="3365" width="11.73046875" bestFit="1" customWidth="1"/>
    <col min="3366" max="3366" width="7.73046875" bestFit="1" customWidth="1"/>
    <col min="3367" max="3367" width="6.73046875" bestFit="1" customWidth="1"/>
    <col min="3368" max="3369" width="11.73046875" bestFit="1" customWidth="1"/>
    <col min="3370" max="3372" width="6.73046875" bestFit="1" customWidth="1"/>
    <col min="3373" max="3375" width="11.73046875" bestFit="1" customWidth="1"/>
    <col min="3376" max="3377" width="8.73046875" bestFit="1" customWidth="1"/>
    <col min="3378" max="3378" width="9.73046875" bestFit="1" customWidth="1"/>
    <col min="3379" max="3379" width="10.73046875" bestFit="1" customWidth="1"/>
    <col min="3380" max="3380" width="11.73046875" bestFit="1" customWidth="1"/>
    <col min="3381" max="3381" width="7.73046875" bestFit="1" customWidth="1"/>
    <col min="3382" max="3382" width="9.73046875" bestFit="1" customWidth="1"/>
    <col min="3383" max="3383" width="11.73046875" bestFit="1" customWidth="1"/>
    <col min="3384" max="3384" width="9.73046875" bestFit="1" customWidth="1"/>
    <col min="3385" max="3388" width="6.73046875" bestFit="1" customWidth="1"/>
    <col min="3389" max="3390" width="8.73046875" bestFit="1" customWidth="1"/>
    <col min="3391" max="3391" width="11.73046875" bestFit="1" customWidth="1"/>
    <col min="3392" max="3392" width="4.73046875" bestFit="1" customWidth="1"/>
    <col min="3393" max="3393" width="6.73046875" bestFit="1" customWidth="1"/>
    <col min="3394" max="3394" width="5.73046875" bestFit="1" customWidth="1"/>
    <col min="3395" max="3395" width="8.73046875" bestFit="1" customWidth="1"/>
    <col min="3396" max="3397" width="6.73046875" bestFit="1" customWidth="1"/>
    <col min="3398" max="3398" width="7.73046875" bestFit="1" customWidth="1"/>
    <col min="3399" max="3399" width="8.73046875" bestFit="1" customWidth="1"/>
    <col min="3400" max="3400" width="9.73046875" bestFit="1" customWidth="1"/>
    <col min="3401" max="3401" width="8.73046875" bestFit="1" customWidth="1"/>
    <col min="3402" max="3402" width="7.73046875" bestFit="1" customWidth="1"/>
    <col min="3403" max="3403" width="11.73046875" bestFit="1" customWidth="1"/>
    <col min="3404" max="3404" width="6.73046875" bestFit="1" customWidth="1"/>
    <col min="3405" max="3405" width="11.73046875" bestFit="1" customWidth="1"/>
    <col min="3406" max="3406" width="6.73046875" bestFit="1" customWidth="1"/>
    <col min="3407" max="3407" width="11.73046875" bestFit="1" customWidth="1"/>
    <col min="3408" max="3408" width="7.73046875" bestFit="1" customWidth="1"/>
    <col min="3409" max="3409" width="5.73046875" bestFit="1" customWidth="1"/>
    <col min="3410" max="3411" width="11.73046875" bestFit="1" customWidth="1"/>
    <col min="3412" max="3414" width="5.73046875" bestFit="1" customWidth="1"/>
    <col min="3415" max="3416" width="11.73046875" bestFit="1" customWidth="1"/>
    <col min="3417" max="3417" width="5.73046875" bestFit="1" customWidth="1"/>
    <col min="3418" max="3418" width="9.73046875" bestFit="1" customWidth="1"/>
    <col min="3419" max="3419" width="5.73046875" bestFit="1" customWidth="1"/>
    <col min="3420" max="3420" width="7.73046875" bestFit="1" customWidth="1"/>
    <col min="3421" max="3421" width="6.73046875" bestFit="1" customWidth="1"/>
    <col min="3422" max="3422" width="4.73046875" bestFit="1" customWidth="1"/>
    <col min="3423" max="3425" width="11.73046875" bestFit="1" customWidth="1"/>
    <col min="3426" max="3426" width="2.73046875" bestFit="1" customWidth="1"/>
    <col min="3427" max="3427" width="8.73046875" bestFit="1" customWidth="1"/>
    <col min="3428" max="3429" width="6.73046875" bestFit="1" customWidth="1"/>
    <col min="3430" max="3430" width="11.73046875" bestFit="1" customWidth="1"/>
    <col min="3431" max="3431" width="5.73046875" bestFit="1" customWidth="1"/>
    <col min="3432" max="3432" width="11.73046875" bestFit="1" customWidth="1"/>
    <col min="3433" max="3433" width="5.73046875" bestFit="1" customWidth="1"/>
    <col min="3434" max="3434" width="9.73046875" bestFit="1" customWidth="1"/>
    <col min="3435" max="3436" width="7.73046875" bestFit="1" customWidth="1"/>
    <col min="3437" max="3437" width="2.73046875" bestFit="1" customWidth="1"/>
    <col min="3438" max="3438" width="6.73046875" bestFit="1" customWidth="1"/>
    <col min="3439" max="3439" width="11.73046875" bestFit="1" customWidth="1"/>
    <col min="3440" max="3440" width="5.73046875" bestFit="1" customWidth="1"/>
    <col min="3441" max="3441" width="6.73046875" bestFit="1" customWidth="1"/>
    <col min="3442" max="3442" width="8.73046875" bestFit="1" customWidth="1"/>
    <col min="3443" max="3443" width="6.73046875" bestFit="1" customWidth="1"/>
    <col min="3444" max="3444" width="4.73046875" bestFit="1" customWidth="1"/>
    <col min="3445" max="3445" width="11.73046875" bestFit="1" customWidth="1"/>
    <col min="3446" max="3446" width="5.73046875" bestFit="1" customWidth="1"/>
    <col min="3447" max="3447" width="11.73046875" bestFit="1" customWidth="1"/>
    <col min="3448" max="3448" width="9.73046875" bestFit="1" customWidth="1"/>
    <col min="3449" max="3449" width="11.73046875" bestFit="1" customWidth="1"/>
    <col min="3450" max="3450" width="6.73046875" bestFit="1" customWidth="1"/>
    <col min="3451" max="3451" width="7.73046875" bestFit="1" customWidth="1"/>
    <col min="3452" max="3453" width="11.73046875" bestFit="1" customWidth="1"/>
    <col min="3454" max="3454" width="9.73046875" bestFit="1" customWidth="1"/>
    <col min="3455" max="3455" width="6.73046875" bestFit="1" customWidth="1"/>
    <col min="3456" max="3456" width="7.73046875" bestFit="1" customWidth="1"/>
    <col min="3457" max="3457" width="5.73046875" bestFit="1" customWidth="1"/>
    <col min="3458" max="3458" width="6.73046875" bestFit="1" customWidth="1"/>
    <col min="3459" max="3459" width="9.73046875" bestFit="1" customWidth="1"/>
    <col min="3460" max="3460" width="6.73046875" bestFit="1" customWidth="1"/>
    <col min="3461" max="3461" width="7.73046875" bestFit="1" customWidth="1"/>
    <col min="3462" max="3462" width="11.73046875" bestFit="1" customWidth="1"/>
    <col min="3463" max="3463" width="4.73046875" bestFit="1" customWidth="1"/>
    <col min="3464" max="3464" width="2.73046875" bestFit="1" customWidth="1"/>
    <col min="3465" max="3465" width="11.73046875" bestFit="1" customWidth="1"/>
    <col min="3466" max="3466" width="8.73046875" bestFit="1" customWidth="1"/>
    <col min="3467" max="3467" width="11.73046875" bestFit="1" customWidth="1"/>
    <col min="3468" max="3468" width="8.73046875" bestFit="1" customWidth="1"/>
    <col min="3469" max="3469" width="6.73046875" bestFit="1" customWidth="1"/>
    <col min="3470" max="3470" width="11.73046875" bestFit="1" customWidth="1"/>
    <col min="3471" max="3471" width="5.73046875" bestFit="1" customWidth="1"/>
    <col min="3472" max="3472" width="11.73046875" bestFit="1" customWidth="1"/>
    <col min="3473" max="3473" width="9.73046875" bestFit="1" customWidth="1"/>
    <col min="3474" max="3475" width="11.73046875" bestFit="1" customWidth="1"/>
    <col min="3476" max="3476" width="7.73046875" bestFit="1" customWidth="1"/>
    <col min="3477" max="3477" width="11.73046875" bestFit="1" customWidth="1"/>
    <col min="3478" max="3478" width="4.73046875" bestFit="1" customWidth="1"/>
    <col min="3479" max="3479" width="11.73046875" bestFit="1" customWidth="1"/>
    <col min="3480" max="3481" width="6.73046875" bestFit="1" customWidth="1"/>
    <col min="3482" max="3482" width="2.73046875" bestFit="1" customWidth="1"/>
    <col min="3483" max="3483" width="6.73046875" bestFit="1" customWidth="1"/>
    <col min="3484" max="3485" width="11.73046875" bestFit="1" customWidth="1"/>
    <col min="3486" max="3487" width="7.73046875" bestFit="1" customWidth="1"/>
    <col min="3488" max="3488" width="6.73046875" bestFit="1" customWidth="1"/>
    <col min="3489" max="3490" width="11.73046875" bestFit="1" customWidth="1"/>
    <col min="3491" max="3491" width="9.73046875" bestFit="1" customWidth="1"/>
    <col min="3492" max="3492" width="11.73046875" bestFit="1" customWidth="1"/>
    <col min="3493" max="3493" width="8.73046875" bestFit="1" customWidth="1"/>
    <col min="3494" max="3494" width="11.73046875" bestFit="1" customWidth="1"/>
    <col min="3495" max="3495" width="6.73046875" bestFit="1" customWidth="1"/>
    <col min="3496" max="3496" width="10.73046875" bestFit="1" customWidth="1"/>
    <col min="3497" max="3497" width="5.73046875" bestFit="1" customWidth="1"/>
    <col min="3498" max="3498" width="10.73046875" bestFit="1" customWidth="1"/>
    <col min="3499" max="3499" width="5.73046875" bestFit="1" customWidth="1"/>
    <col min="3500" max="3500" width="6.73046875" bestFit="1" customWidth="1"/>
    <col min="3501" max="3501" width="7.73046875" bestFit="1" customWidth="1"/>
    <col min="3502" max="3502" width="9.73046875" bestFit="1" customWidth="1"/>
    <col min="3503" max="3503" width="6.73046875" bestFit="1" customWidth="1"/>
    <col min="3504" max="3504" width="11.73046875" bestFit="1" customWidth="1"/>
    <col min="3505" max="3506" width="7.73046875" bestFit="1" customWidth="1"/>
    <col min="3507" max="3507" width="8.73046875" bestFit="1" customWidth="1"/>
    <col min="3508" max="3508" width="11.73046875" bestFit="1" customWidth="1"/>
    <col min="3509" max="3509" width="10.73046875" bestFit="1" customWidth="1"/>
    <col min="3510" max="3510" width="6.73046875" bestFit="1" customWidth="1"/>
    <col min="3511" max="3511" width="11.73046875" bestFit="1" customWidth="1"/>
    <col min="3512" max="3513" width="7.73046875" bestFit="1" customWidth="1"/>
    <col min="3514" max="3514" width="5.73046875" bestFit="1" customWidth="1"/>
    <col min="3515" max="3515" width="13.53125" bestFit="1" customWidth="1"/>
    <col min="3516" max="3516" width="10.19921875" bestFit="1" customWidth="1"/>
  </cols>
  <sheetData>
    <row r="3" spans="1:6" x14ac:dyDescent="0.45">
      <c r="A3" s="7" t="s">
        <v>8323</v>
      </c>
      <c r="B3" s="7" t="s">
        <v>8310</v>
      </c>
    </row>
    <row r="4" spans="1:6" x14ac:dyDescent="0.45">
      <c r="A4" s="7" t="s">
        <v>8321</v>
      </c>
      <c r="B4" t="s">
        <v>8219</v>
      </c>
      <c r="C4" t="s">
        <v>8222</v>
      </c>
      <c r="D4" t="s">
        <v>8221</v>
      </c>
      <c r="E4" t="s">
        <v>8220</v>
      </c>
      <c r="F4" t="s">
        <v>8311</v>
      </c>
    </row>
    <row r="5" spans="1:6" x14ac:dyDescent="0.45">
      <c r="A5" s="9" t="s">
        <v>8312</v>
      </c>
      <c r="B5" s="10">
        <v>300</v>
      </c>
      <c r="C5" s="10"/>
      <c r="D5" s="10">
        <v>180</v>
      </c>
      <c r="E5" s="10">
        <v>40</v>
      </c>
      <c r="F5" s="10">
        <v>520</v>
      </c>
    </row>
    <row r="6" spans="1:6" x14ac:dyDescent="0.45">
      <c r="A6" s="9" t="s">
        <v>8313</v>
      </c>
      <c r="B6" s="10">
        <v>34</v>
      </c>
      <c r="C6" s="10">
        <v>6</v>
      </c>
      <c r="D6" s="10">
        <v>140</v>
      </c>
      <c r="E6" s="10">
        <v>20</v>
      </c>
      <c r="F6" s="10">
        <v>200</v>
      </c>
    </row>
    <row r="7" spans="1:6" x14ac:dyDescent="0.45">
      <c r="A7" s="9" t="s">
        <v>8314</v>
      </c>
      <c r="B7" s="10">
        <v>80</v>
      </c>
      <c r="C7" s="10"/>
      <c r="D7" s="10">
        <v>140</v>
      </c>
      <c r="E7" s="10"/>
      <c r="F7" s="10">
        <v>220</v>
      </c>
    </row>
    <row r="8" spans="1:6" x14ac:dyDescent="0.45">
      <c r="A8" s="9" t="s">
        <v>8315</v>
      </c>
      <c r="B8" s="10"/>
      <c r="C8" s="10"/>
      <c r="D8" s="10"/>
      <c r="E8" s="10">
        <v>24</v>
      </c>
      <c r="F8" s="10">
        <v>24</v>
      </c>
    </row>
    <row r="9" spans="1:6" x14ac:dyDescent="0.45">
      <c r="A9" s="9" t="s">
        <v>8316</v>
      </c>
      <c r="B9" s="10">
        <v>540</v>
      </c>
      <c r="C9" s="10">
        <v>20</v>
      </c>
      <c r="D9" s="10">
        <v>120</v>
      </c>
      <c r="E9" s="10">
        <v>20</v>
      </c>
      <c r="F9" s="10">
        <v>700</v>
      </c>
    </row>
    <row r="10" spans="1:6" x14ac:dyDescent="0.45">
      <c r="A10" s="9" t="s">
        <v>8317</v>
      </c>
      <c r="B10" s="10">
        <v>103</v>
      </c>
      <c r="C10" s="10"/>
      <c r="D10" s="10">
        <v>117</v>
      </c>
      <c r="E10" s="10"/>
      <c r="F10" s="10">
        <v>220</v>
      </c>
    </row>
    <row r="11" spans="1:6" x14ac:dyDescent="0.45">
      <c r="A11" s="9" t="s">
        <v>8318</v>
      </c>
      <c r="B11" s="10">
        <v>80</v>
      </c>
      <c r="C11" s="10"/>
      <c r="D11" s="10">
        <v>127</v>
      </c>
      <c r="E11" s="10">
        <v>30</v>
      </c>
      <c r="F11" s="10">
        <v>237</v>
      </c>
    </row>
    <row r="12" spans="1:6" x14ac:dyDescent="0.45">
      <c r="A12" s="9" t="s">
        <v>8319</v>
      </c>
      <c r="B12" s="10">
        <v>209</v>
      </c>
      <c r="C12" s="10"/>
      <c r="D12" s="10">
        <v>213</v>
      </c>
      <c r="E12" s="10">
        <v>178</v>
      </c>
      <c r="F12" s="10">
        <v>600</v>
      </c>
    </row>
    <row r="13" spans="1:6" x14ac:dyDescent="0.45">
      <c r="A13" s="9" t="s">
        <v>8320</v>
      </c>
      <c r="B13" s="10">
        <v>839</v>
      </c>
      <c r="C13" s="10">
        <v>24</v>
      </c>
      <c r="D13" s="10">
        <v>493</v>
      </c>
      <c r="E13" s="10">
        <v>37</v>
      </c>
      <c r="F13" s="10">
        <v>1393</v>
      </c>
    </row>
    <row r="14" spans="1:6" x14ac:dyDescent="0.45">
      <c r="A14" s="9" t="s">
        <v>8311</v>
      </c>
      <c r="B14" s="10">
        <v>2185</v>
      </c>
      <c r="C14" s="10">
        <v>50</v>
      </c>
      <c r="D14" s="10">
        <v>1530</v>
      </c>
      <c r="E14" s="10">
        <v>349</v>
      </c>
      <c r="F14" s="10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68494F-3727-4DEC-AF92-CA3248E264E2}">
  <dimension ref="A3:F46"/>
  <sheetViews>
    <sheetView workbookViewId="0">
      <selection activeCell="S3" sqref="S3"/>
    </sheetView>
  </sheetViews>
  <sheetFormatPr defaultRowHeight="14.25" x14ac:dyDescent="0.45"/>
  <cols>
    <col min="1" max="1" width="15.265625" bestFit="1" customWidth="1"/>
    <col min="2" max="2" width="14.73046875" bestFit="1" customWidth="1"/>
    <col min="3" max="3" width="5.265625" bestFit="1" customWidth="1"/>
    <col min="4" max="4" width="3.59765625" bestFit="1" customWidth="1"/>
    <col min="5" max="5" width="8.9296875" bestFit="1" customWidth="1"/>
    <col min="6" max="7" width="10.19921875" bestFit="1" customWidth="1"/>
  </cols>
  <sheetData>
    <row r="3" spans="1:6" x14ac:dyDescent="0.45">
      <c r="A3" s="7" t="s">
        <v>8323</v>
      </c>
      <c r="B3" s="7" t="s">
        <v>8310</v>
      </c>
    </row>
    <row r="4" spans="1:6" x14ac:dyDescent="0.45">
      <c r="A4" s="7" t="s">
        <v>8321</v>
      </c>
      <c r="B4" t="s">
        <v>8220</v>
      </c>
      <c r="C4" t="s">
        <v>8221</v>
      </c>
      <c r="D4" t="s">
        <v>8222</v>
      </c>
      <c r="E4" t="s">
        <v>8219</v>
      </c>
      <c r="F4" t="s">
        <v>8311</v>
      </c>
    </row>
    <row r="5" spans="1:6" x14ac:dyDescent="0.45">
      <c r="A5" s="9" t="s">
        <v>8324</v>
      </c>
      <c r="B5" s="10"/>
      <c r="C5" s="10">
        <v>100</v>
      </c>
      <c r="D5" s="10"/>
      <c r="E5" s="10"/>
      <c r="F5" s="10">
        <v>100</v>
      </c>
    </row>
    <row r="6" spans="1:6" x14ac:dyDescent="0.45">
      <c r="A6" s="9" t="s">
        <v>8325</v>
      </c>
      <c r="B6" s="10">
        <v>20</v>
      </c>
      <c r="C6" s="10"/>
      <c r="D6" s="10"/>
      <c r="E6" s="10"/>
      <c r="F6" s="10">
        <v>20</v>
      </c>
    </row>
    <row r="7" spans="1:6" x14ac:dyDescent="0.45">
      <c r="A7" s="9" t="s">
        <v>8326</v>
      </c>
      <c r="B7" s="10">
        <v>24</v>
      </c>
      <c r="C7" s="10"/>
      <c r="D7" s="10"/>
      <c r="E7" s="10"/>
      <c r="F7" s="10">
        <v>24</v>
      </c>
    </row>
    <row r="8" spans="1:6" x14ac:dyDescent="0.45">
      <c r="A8" s="9" t="s">
        <v>8327</v>
      </c>
      <c r="B8" s="10"/>
      <c r="C8" s="10">
        <v>40</v>
      </c>
      <c r="D8" s="10"/>
      <c r="E8" s="10"/>
      <c r="F8" s="10">
        <v>40</v>
      </c>
    </row>
    <row r="9" spans="1:6" x14ac:dyDescent="0.45">
      <c r="A9" s="9" t="s">
        <v>8328</v>
      </c>
      <c r="B9" s="10"/>
      <c r="C9" s="10"/>
      <c r="D9" s="10"/>
      <c r="E9" s="10">
        <v>40</v>
      </c>
      <c r="F9" s="10">
        <v>40</v>
      </c>
    </row>
    <row r="10" spans="1:6" x14ac:dyDescent="0.45">
      <c r="A10" s="9" t="s">
        <v>8329</v>
      </c>
      <c r="B10" s="10"/>
      <c r="C10" s="10"/>
      <c r="D10" s="10"/>
      <c r="E10" s="10">
        <v>180</v>
      </c>
      <c r="F10" s="10">
        <v>180</v>
      </c>
    </row>
    <row r="11" spans="1:6" x14ac:dyDescent="0.45">
      <c r="A11" s="9" t="s">
        <v>8330</v>
      </c>
      <c r="B11" s="10"/>
      <c r="C11" s="10">
        <v>80</v>
      </c>
      <c r="D11" s="10"/>
      <c r="E11" s="10"/>
      <c r="F11" s="10">
        <v>80</v>
      </c>
    </row>
    <row r="12" spans="1:6" x14ac:dyDescent="0.45">
      <c r="A12" s="9" t="s">
        <v>8331</v>
      </c>
      <c r="B12" s="10"/>
      <c r="C12" s="10"/>
      <c r="D12" s="10"/>
      <c r="E12" s="10">
        <v>40</v>
      </c>
      <c r="F12" s="10">
        <v>40</v>
      </c>
    </row>
    <row r="13" spans="1:6" x14ac:dyDescent="0.45">
      <c r="A13" s="9" t="s">
        <v>8332</v>
      </c>
      <c r="B13" s="10"/>
      <c r="C13" s="10">
        <v>40</v>
      </c>
      <c r="D13" s="10">
        <v>20</v>
      </c>
      <c r="E13" s="10"/>
      <c r="F13" s="10">
        <v>60</v>
      </c>
    </row>
    <row r="14" spans="1:6" x14ac:dyDescent="0.45">
      <c r="A14" s="9" t="s">
        <v>8333</v>
      </c>
      <c r="B14" s="10"/>
      <c r="C14" s="10">
        <v>40</v>
      </c>
      <c r="D14" s="10"/>
      <c r="E14" s="10"/>
      <c r="F14" s="10">
        <v>40</v>
      </c>
    </row>
    <row r="15" spans="1:6" x14ac:dyDescent="0.45">
      <c r="A15" s="9" t="s">
        <v>8334</v>
      </c>
      <c r="B15" s="10">
        <v>20</v>
      </c>
      <c r="C15" s="10">
        <v>120</v>
      </c>
      <c r="D15" s="10"/>
      <c r="E15" s="10"/>
      <c r="F15" s="10">
        <v>140</v>
      </c>
    </row>
    <row r="16" spans="1:6" x14ac:dyDescent="0.45">
      <c r="A16" s="9" t="s">
        <v>8335</v>
      </c>
      <c r="B16" s="10"/>
      <c r="C16" s="10">
        <v>20</v>
      </c>
      <c r="D16" s="10"/>
      <c r="E16" s="10"/>
      <c r="F16" s="10">
        <v>20</v>
      </c>
    </row>
    <row r="17" spans="1:6" x14ac:dyDescent="0.45">
      <c r="A17" s="9" t="s">
        <v>8336</v>
      </c>
      <c r="B17" s="10"/>
      <c r="C17" s="10"/>
      <c r="D17" s="10"/>
      <c r="E17" s="10">
        <v>140</v>
      </c>
      <c r="F17" s="10">
        <v>140</v>
      </c>
    </row>
    <row r="18" spans="1:6" x14ac:dyDescent="0.45">
      <c r="A18" s="9" t="s">
        <v>8337</v>
      </c>
      <c r="B18" s="10"/>
      <c r="C18" s="10">
        <v>21</v>
      </c>
      <c r="D18" s="10"/>
      <c r="E18" s="10">
        <v>140</v>
      </c>
      <c r="F18" s="10">
        <v>161</v>
      </c>
    </row>
    <row r="19" spans="1:6" x14ac:dyDescent="0.45">
      <c r="A19" s="9" t="s">
        <v>8338</v>
      </c>
      <c r="B19" s="10"/>
      <c r="C19" s="10">
        <v>59</v>
      </c>
      <c r="D19" s="10"/>
      <c r="E19" s="10">
        <v>1</v>
      </c>
      <c r="F19" s="10">
        <v>60</v>
      </c>
    </row>
    <row r="20" spans="1:6" x14ac:dyDescent="0.45">
      <c r="A20" s="9" t="s">
        <v>8339</v>
      </c>
      <c r="B20" s="10"/>
      <c r="C20" s="10">
        <v>11</v>
      </c>
      <c r="D20" s="10"/>
      <c r="E20" s="10">
        <v>9</v>
      </c>
      <c r="F20" s="10">
        <v>20</v>
      </c>
    </row>
    <row r="21" spans="1:6" x14ac:dyDescent="0.45">
      <c r="A21" s="9" t="s">
        <v>8340</v>
      </c>
      <c r="B21" s="10"/>
      <c r="C21" s="10"/>
      <c r="D21" s="10"/>
      <c r="E21" s="10">
        <v>20</v>
      </c>
      <c r="F21" s="10">
        <v>20</v>
      </c>
    </row>
    <row r="22" spans="1:6" x14ac:dyDescent="0.45">
      <c r="A22" s="9" t="s">
        <v>8341</v>
      </c>
      <c r="B22" s="10"/>
      <c r="C22" s="10">
        <v>40</v>
      </c>
      <c r="D22" s="10"/>
      <c r="E22" s="10"/>
      <c r="F22" s="10">
        <v>40</v>
      </c>
    </row>
    <row r="23" spans="1:6" x14ac:dyDescent="0.45">
      <c r="A23" s="9" t="s">
        <v>8342</v>
      </c>
      <c r="B23" s="10">
        <v>20</v>
      </c>
      <c r="C23" s="10">
        <v>60</v>
      </c>
      <c r="D23" s="10"/>
      <c r="E23" s="10">
        <v>60</v>
      </c>
      <c r="F23" s="10">
        <v>140</v>
      </c>
    </row>
    <row r="24" spans="1:6" x14ac:dyDescent="0.45">
      <c r="A24" s="9" t="s">
        <v>8343</v>
      </c>
      <c r="B24" s="10"/>
      <c r="C24" s="10">
        <v>20</v>
      </c>
      <c r="D24" s="10"/>
      <c r="E24" s="10"/>
      <c r="F24" s="10">
        <v>20</v>
      </c>
    </row>
    <row r="25" spans="1:6" x14ac:dyDescent="0.45">
      <c r="A25" s="9" t="s">
        <v>8344</v>
      </c>
      <c r="B25" s="10"/>
      <c r="C25" s="10"/>
      <c r="D25" s="10"/>
      <c r="E25" s="10">
        <v>60</v>
      </c>
      <c r="F25" s="10">
        <v>60</v>
      </c>
    </row>
    <row r="26" spans="1:6" x14ac:dyDescent="0.45">
      <c r="A26" s="9" t="s">
        <v>8345</v>
      </c>
      <c r="B26" s="10"/>
      <c r="C26" s="10">
        <v>20</v>
      </c>
      <c r="D26" s="10"/>
      <c r="E26" s="10"/>
      <c r="F26" s="10">
        <v>20</v>
      </c>
    </row>
    <row r="27" spans="1:6" x14ac:dyDescent="0.45">
      <c r="A27" s="9" t="s">
        <v>8346</v>
      </c>
      <c r="B27" s="10"/>
      <c r="C27" s="10">
        <v>57</v>
      </c>
      <c r="D27" s="10"/>
      <c r="E27" s="10">
        <v>103</v>
      </c>
      <c r="F27" s="10">
        <v>160</v>
      </c>
    </row>
    <row r="28" spans="1:6" x14ac:dyDescent="0.45">
      <c r="A28" s="9" t="s">
        <v>8347</v>
      </c>
      <c r="B28" s="10"/>
      <c r="C28" s="10">
        <v>20</v>
      </c>
      <c r="D28" s="10"/>
      <c r="E28" s="10"/>
      <c r="F28" s="10">
        <v>20</v>
      </c>
    </row>
    <row r="29" spans="1:6" x14ac:dyDescent="0.45">
      <c r="A29" s="9" t="s">
        <v>8348</v>
      </c>
      <c r="B29" s="10"/>
      <c r="C29" s="10">
        <v>353</v>
      </c>
      <c r="D29" s="10">
        <v>19</v>
      </c>
      <c r="E29" s="10">
        <v>694</v>
      </c>
      <c r="F29" s="10">
        <v>1066</v>
      </c>
    </row>
    <row r="30" spans="1:6" x14ac:dyDescent="0.45">
      <c r="A30" s="9" t="s">
        <v>8349</v>
      </c>
      <c r="B30" s="10"/>
      <c r="C30" s="10"/>
      <c r="D30" s="10"/>
      <c r="E30" s="10">
        <v>40</v>
      </c>
      <c r="F30" s="10">
        <v>40</v>
      </c>
    </row>
    <row r="31" spans="1:6" x14ac:dyDescent="0.45">
      <c r="A31" s="9" t="s">
        <v>8350</v>
      </c>
      <c r="B31" s="10"/>
      <c r="C31" s="10"/>
      <c r="D31" s="10"/>
      <c r="E31" s="10">
        <v>20</v>
      </c>
      <c r="F31" s="10">
        <v>20</v>
      </c>
    </row>
    <row r="32" spans="1:6" x14ac:dyDescent="0.45">
      <c r="A32" s="9" t="s">
        <v>8351</v>
      </c>
      <c r="B32" s="10"/>
      <c r="C32" s="10">
        <v>20</v>
      </c>
      <c r="D32" s="10"/>
      <c r="E32" s="10"/>
      <c r="F32" s="10">
        <v>20</v>
      </c>
    </row>
    <row r="33" spans="1:6" x14ac:dyDescent="0.45">
      <c r="A33" s="9" t="s">
        <v>8352</v>
      </c>
      <c r="B33" s="10"/>
      <c r="C33" s="10"/>
      <c r="D33" s="10"/>
      <c r="E33" s="10">
        <v>259</v>
      </c>
      <c r="F33" s="10">
        <v>259</v>
      </c>
    </row>
    <row r="34" spans="1:6" x14ac:dyDescent="0.45">
      <c r="A34" s="9" t="s">
        <v>8353</v>
      </c>
      <c r="B34" s="10">
        <v>40</v>
      </c>
      <c r="C34" s="10"/>
      <c r="D34" s="10"/>
      <c r="E34" s="10"/>
      <c r="F34" s="10">
        <v>40</v>
      </c>
    </row>
    <row r="35" spans="1:6" x14ac:dyDescent="0.45">
      <c r="A35" s="9" t="s">
        <v>8354</v>
      </c>
      <c r="B35" s="10"/>
      <c r="C35" s="10"/>
      <c r="D35" s="10"/>
      <c r="E35" s="10">
        <v>60</v>
      </c>
      <c r="F35" s="10">
        <v>60</v>
      </c>
    </row>
    <row r="36" spans="1:6" x14ac:dyDescent="0.45">
      <c r="A36" s="9" t="s">
        <v>8355</v>
      </c>
      <c r="B36" s="10"/>
      <c r="C36" s="10"/>
      <c r="D36" s="10">
        <v>6</v>
      </c>
      <c r="E36" s="10">
        <v>34</v>
      </c>
      <c r="F36" s="10">
        <v>40</v>
      </c>
    </row>
    <row r="37" spans="1:6" x14ac:dyDescent="0.45">
      <c r="A37" s="9" t="s">
        <v>8356</v>
      </c>
      <c r="B37" s="10">
        <v>18</v>
      </c>
      <c r="C37" s="10">
        <v>2</v>
      </c>
      <c r="D37" s="10"/>
      <c r="E37" s="10">
        <v>40</v>
      </c>
      <c r="F37" s="10">
        <v>60</v>
      </c>
    </row>
    <row r="38" spans="1:6" x14ac:dyDescent="0.45">
      <c r="A38" s="9" t="s">
        <v>8357</v>
      </c>
      <c r="B38" s="10">
        <v>17</v>
      </c>
      <c r="C38" s="10">
        <v>80</v>
      </c>
      <c r="D38" s="10">
        <v>5</v>
      </c>
      <c r="E38" s="10">
        <v>85</v>
      </c>
      <c r="F38" s="10">
        <v>187</v>
      </c>
    </row>
    <row r="39" spans="1:6" x14ac:dyDescent="0.45">
      <c r="A39" s="9" t="s">
        <v>8358</v>
      </c>
      <c r="B39" s="10"/>
      <c r="C39" s="10"/>
      <c r="D39" s="10"/>
      <c r="E39" s="10">
        <v>80</v>
      </c>
      <c r="F39" s="10">
        <v>80</v>
      </c>
    </row>
    <row r="40" spans="1:6" x14ac:dyDescent="0.45">
      <c r="A40" s="9" t="s">
        <v>8359</v>
      </c>
      <c r="B40" s="10"/>
      <c r="C40" s="10"/>
      <c r="D40" s="10"/>
      <c r="E40" s="10">
        <v>60</v>
      </c>
      <c r="F40" s="10">
        <v>60</v>
      </c>
    </row>
    <row r="41" spans="1:6" x14ac:dyDescent="0.45">
      <c r="A41" s="9" t="s">
        <v>8360</v>
      </c>
      <c r="B41" s="10">
        <v>10</v>
      </c>
      <c r="C41" s="10">
        <v>47</v>
      </c>
      <c r="D41" s="10"/>
      <c r="E41" s="10"/>
      <c r="F41" s="10">
        <v>57</v>
      </c>
    </row>
    <row r="42" spans="1:6" x14ac:dyDescent="0.45">
      <c r="A42" s="9" t="s">
        <v>8361</v>
      </c>
      <c r="B42" s="10"/>
      <c r="C42" s="10">
        <v>100</v>
      </c>
      <c r="D42" s="10"/>
      <c r="E42" s="10"/>
      <c r="F42" s="10">
        <v>100</v>
      </c>
    </row>
    <row r="43" spans="1:6" x14ac:dyDescent="0.45">
      <c r="A43" s="9" t="s">
        <v>8362</v>
      </c>
      <c r="B43" s="10">
        <v>60</v>
      </c>
      <c r="C43" s="10">
        <v>120</v>
      </c>
      <c r="D43" s="10"/>
      <c r="E43" s="10">
        <v>20</v>
      </c>
      <c r="F43" s="10">
        <v>200</v>
      </c>
    </row>
    <row r="44" spans="1:6" x14ac:dyDescent="0.45">
      <c r="A44" s="9" t="s">
        <v>8363</v>
      </c>
      <c r="B44" s="10">
        <v>100</v>
      </c>
      <c r="C44" s="10">
        <v>60</v>
      </c>
      <c r="D44" s="10"/>
      <c r="E44" s="10"/>
      <c r="F44" s="10">
        <v>160</v>
      </c>
    </row>
    <row r="45" spans="1:6" x14ac:dyDescent="0.45">
      <c r="A45" s="9" t="s">
        <v>8364</v>
      </c>
      <c r="B45" s="10">
        <v>20</v>
      </c>
      <c r="C45" s="10"/>
      <c r="D45" s="10"/>
      <c r="E45" s="10"/>
      <c r="F45" s="10">
        <v>20</v>
      </c>
    </row>
    <row r="46" spans="1:6" x14ac:dyDescent="0.45">
      <c r="A46" s="9" t="s">
        <v>8311</v>
      </c>
      <c r="B46" s="10">
        <v>349</v>
      </c>
      <c r="C46" s="10">
        <v>1530</v>
      </c>
      <c r="D46" s="10">
        <v>50</v>
      </c>
      <c r="E46" s="10">
        <v>2185</v>
      </c>
      <c r="F46" s="10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90949A-AF3E-47E2-B593-7846892F0040}">
  <dimension ref="A1:E18"/>
  <sheetViews>
    <sheetView workbookViewId="0">
      <selection activeCell="P31" sqref="P31"/>
    </sheetView>
  </sheetViews>
  <sheetFormatPr defaultRowHeight="14.25" x14ac:dyDescent="0.45"/>
  <cols>
    <col min="1" max="1" width="12.265625" bestFit="1" customWidth="1"/>
    <col min="2" max="2" width="14.73046875" bestFit="1" customWidth="1"/>
    <col min="3" max="3" width="5.265625" bestFit="1" customWidth="1"/>
    <col min="4" max="4" width="8.9296875" bestFit="1" customWidth="1"/>
    <col min="5" max="7" width="10.19921875" bestFit="1" customWidth="1"/>
    <col min="8" max="9" width="3.73046875" bestFit="1" customWidth="1"/>
    <col min="10" max="10" width="3.9296875" bestFit="1" customWidth="1"/>
    <col min="11" max="12" width="3.73046875" bestFit="1" customWidth="1"/>
    <col min="13" max="13" width="4" bestFit="1" customWidth="1"/>
    <col min="14" max="14" width="3.73046875" bestFit="1" customWidth="1"/>
    <col min="15" max="15" width="10.19921875" bestFit="1" customWidth="1"/>
  </cols>
  <sheetData>
    <row r="1" spans="1:5" x14ac:dyDescent="0.45">
      <c r="A1" s="7" t="s">
        <v>8379</v>
      </c>
      <c r="B1" t="s">
        <v>8322</v>
      </c>
    </row>
    <row r="2" spans="1:5" x14ac:dyDescent="0.45">
      <c r="A2" s="7" t="s">
        <v>8308</v>
      </c>
      <c r="B2" t="s">
        <v>8322</v>
      </c>
    </row>
    <row r="4" spans="1:5" x14ac:dyDescent="0.45">
      <c r="A4" s="7" t="s">
        <v>8380</v>
      </c>
      <c r="B4" s="7" t="s">
        <v>8310</v>
      </c>
    </row>
    <row r="5" spans="1:5" x14ac:dyDescent="0.45">
      <c r="A5" s="7" t="s">
        <v>8321</v>
      </c>
      <c r="B5" t="s">
        <v>8220</v>
      </c>
      <c r="C5" t="s">
        <v>8221</v>
      </c>
      <c r="D5" t="s">
        <v>8219</v>
      </c>
      <c r="E5" t="s">
        <v>8311</v>
      </c>
    </row>
    <row r="6" spans="1:5" x14ac:dyDescent="0.45">
      <c r="A6" s="9" t="s">
        <v>8373</v>
      </c>
      <c r="B6" s="10">
        <v>34</v>
      </c>
      <c r="C6" s="10">
        <v>149</v>
      </c>
      <c r="D6" s="10">
        <v>182</v>
      </c>
      <c r="E6" s="10">
        <v>365</v>
      </c>
    </row>
    <row r="7" spans="1:5" x14ac:dyDescent="0.45">
      <c r="A7" s="9" t="s">
        <v>8374</v>
      </c>
      <c r="B7" s="10">
        <v>27</v>
      </c>
      <c r="C7" s="10">
        <v>106</v>
      </c>
      <c r="D7" s="10">
        <v>202</v>
      </c>
      <c r="E7" s="10">
        <v>335</v>
      </c>
    </row>
    <row r="8" spans="1:5" x14ac:dyDescent="0.45">
      <c r="A8" s="9" t="s">
        <v>8375</v>
      </c>
      <c r="B8" s="10">
        <v>28</v>
      </c>
      <c r="C8" s="10">
        <v>108</v>
      </c>
      <c r="D8" s="10">
        <v>180</v>
      </c>
      <c r="E8" s="10">
        <v>316</v>
      </c>
    </row>
    <row r="9" spans="1:5" x14ac:dyDescent="0.45">
      <c r="A9" s="9" t="s">
        <v>8376</v>
      </c>
      <c r="B9" s="10">
        <v>27</v>
      </c>
      <c r="C9" s="10">
        <v>102</v>
      </c>
      <c r="D9" s="10">
        <v>192</v>
      </c>
      <c r="E9" s="10">
        <v>321</v>
      </c>
    </row>
    <row r="10" spans="1:5" x14ac:dyDescent="0.45">
      <c r="A10" s="9" t="s">
        <v>8367</v>
      </c>
      <c r="B10" s="10">
        <v>26</v>
      </c>
      <c r="C10" s="10">
        <v>126</v>
      </c>
      <c r="D10" s="10">
        <v>234</v>
      </c>
      <c r="E10" s="10">
        <v>386</v>
      </c>
    </row>
    <row r="11" spans="1:5" x14ac:dyDescent="0.45">
      <c r="A11" s="9" t="s">
        <v>8377</v>
      </c>
      <c r="B11" s="10">
        <v>27</v>
      </c>
      <c r="C11" s="10">
        <v>147</v>
      </c>
      <c r="D11" s="10">
        <v>211</v>
      </c>
      <c r="E11" s="10">
        <v>385</v>
      </c>
    </row>
    <row r="12" spans="1:5" x14ac:dyDescent="0.45">
      <c r="A12" s="9" t="s">
        <v>8368</v>
      </c>
      <c r="B12" s="10">
        <v>43</v>
      </c>
      <c r="C12" s="10">
        <v>150</v>
      </c>
      <c r="D12" s="10">
        <v>194</v>
      </c>
      <c r="E12" s="10">
        <v>387</v>
      </c>
    </row>
    <row r="13" spans="1:5" x14ac:dyDescent="0.45">
      <c r="A13" s="9" t="s">
        <v>8369</v>
      </c>
      <c r="B13" s="10">
        <v>33</v>
      </c>
      <c r="C13" s="10">
        <v>134</v>
      </c>
      <c r="D13" s="10">
        <v>166</v>
      </c>
      <c r="E13" s="10">
        <v>333</v>
      </c>
    </row>
    <row r="14" spans="1:5" x14ac:dyDescent="0.45">
      <c r="A14" s="9" t="s">
        <v>8370</v>
      </c>
      <c r="B14" s="10">
        <v>24</v>
      </c>
      <c r="C14" s="10">
        <v>127</v>
      </c>
      <c r="D14" s="10">
        <v>147</v>
      </c>
      <c r="E14" s="10">
        <v>298</v>
      </c>
    </row>
    <row r="15" spans="1:5" x14ac:dyDescent="0.45">
      <c r="A15" s="9" t="s">
        <v>8371</v>
      </c>
      <c r="B15" s="10">
        <v>20</v>
      </c>
      <c r="C15" s="10">
        <v>149</v>
      </c>
      <c r="D15" s="10">
        <v>183</v>
      </c>
      <c r="E15" s="10">
        <v>352</v>
      </c>
    </row>
    <row r="16" spans="1:5" x14ac:dyDescent="0.45">
      <c r="A16" s="9" t="s">
        <v>8372</v>
      </c>
      <c r="B16" s="10">
        <v>37</v>
      </c>
      <c r="C16" s="10">
        <v>114</v>
      </c>
      <c r="D16" s="10">
        <v>183</v>
      </c>
      <c r="E16" s="10">
        <v>334</v>
      </c>
    </row>
    <row r="17" spans="1:5" x14ac:dyDescent="0.45">
      <c r="A17" s="9" t="s">
        <v>8378</v>
      </c>
      <c r="B17" s="10">
        <v>23</v>
      </c>
      <c r="C17" s="10">
        <v>118</v>
      </c>
      <c r="D17" s="10">
        <v>111</v>
      </c>
      <c r="E17" s="10">
        <v>252</v>
      </c>
    </row>
    <row r="18" spans="1:5" x14ac:dyDescent="0.45">
      <c r="A18" s="9" t="s">
        <v>8311</v>
      </c>
      <c r="B18" s="10">
        <v>349</v>
      </c>
      <c r="C18" s="10">
        <v>1530</v>
      </c>
      <c r="D18" s="10">
        <v>2185</v>
      </c>
      <c r="E18" s="10">
        <v>4064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2</vt:i4>
      </vt:variant>
    </vt:vector>
  </HeadingPairs>
  <TitlesOfParts>
    <vt:vector size="6" baseType="lpstr">
      <vt:lpstr>Excel Homework Challenege</vt:lpstr>
      <vt:lpstr>Pivot Table Category</vt:lpstr>
      <vt:lpstr>Pivot Table Sub Category</vt:lpstr>
      <vt:lpstr>Pivot Chart Line</vt:lpstr>
      <vt:lpstr>goals</vt:lpstr>
      <vt:lpstr>pledge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brian</cp:lastModifiedBy>
  <dcterms:created xsi:type="dcterms:W3CDTF">2017-04-20T15:17:24Z</dcterms:created>
  <dcterms:modified xsi:type="dcterms:W3CDTF">2020-11-07T06:41:42Z</dcterms:modified>
</cp:coreProperties>
</file>